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tic\Documents\aČ L A N K I\aSmall-molecule inhibitors Članek\Data Availability\5. Data dose dependent\"/>
    </mc:Choice>
  </mc:AlternateContent>
  <xr:revisionPtr revIDLastSave="0" documentId="13_ncr:1_{DC3DDC07-0407-4F70-B5D7-50E3718BB8AF}" xr6:coauthVersionLast="47" xr6:coauthVersionMax="47" xr10:uidLastSave="{00000000-0000-0000-0000-000000000000}"/>
  <bookViews>
    <workbookView xWindow="2688" yWindow="2688" windowWidth="17280" windowHeight="8880" activeTab="3" xr2:uid="{C8929A3F-AD33-443F-B9E8-6F96E953B691}"/>
  </bookViews>
  <sheets>
    <sheet name="Jurkat" sheetId="1" r:id="rId1"/>
    <sheet name="Caco-2" sheetId="2" r:id="rId2"/>
    <sheet name="COLO 829" sheetId="3" r:id="rId3"/>
    <sheet name="MDA-MD-231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4" i="3" l="1"/>
  <c r="P34" i="3"/>
  <c r="Q43" i="3"/>
  <c r="P43" i="3"/>
  <c r="G13" i="2"/>
  <c r="H13" i="2"/>
  <c r="P13" i="2"/>
  <c r="Q13" i="2"/>
  <c r="G14" i="2"/>
  <c r="H14" i="2"/>
  <c r="P14" i="2"/>
  <c r="Q14" i="2"/>
  <c r="G15" i="2"/>
  <c r="H15" i="2"/>
  <c r="P15" i="2"/>
  <c r="Q15" i="2"/>
  <c r="G16" i="2"/>
  <c r="H16" i="2"/>
  <c r="P16" i="2"/>
  <c r="Q16" i="2"/>
  <c r="G17" i="2"/>
  <c r="H17" i="2"/>
  <c r="P17" i="2"/>
  <c r="Q17" i="2"/>
  <c r="G18" i="2"/>
  <c r="H18" i="2"/>
  <c r="P18" i="2"/>
  <c r="Q18" i="2"/>
  <c r="G19" i="2"/>
  <c r="G22" i="2"/>
  <c r="H22" i="2"/>
  <c r="G23" i="2"/>
  <c r="H23" i="2"/>
  <c r="G24" i="2"/>
  <c r="H24" i="2"/>
  <c r="G25" i="2"/>
  <c r="H25" i="2"/>
  <c r="G26" i="2"/>
  <c r="H26" i="2"/>
  <c r="G27" i="2"/>
  <c r="H27" i="2"/>
  <c r="G31" i="2"/>
  <c r="H31" i="2"/>
  <c r="G32" i="2"/>
  <c r="H32" i="2"/>
  <c r="G33" i="2"/>
  <c r="H33" i="2"/>
  <c r="G34" i="2"/>
  <c r="H34" i="2"/>
  <c r="G35" i="2"/>
  <c r="H35" i="2"/>
  <c r="G36" i="2"/>
  <c r="H36" i="2"/>
  <c r="G40" i="2"/>
  <c r="H40" i="2"/>
  <c r="G41" i="2"/>
  <c r="H41" i="2"/>
  <c r="G42" i="2"/>
  <c r="H42" i="2"/>
  <c r="G43" i="2"/>
  <c r="H43" i="2"/>
  <c r="G44" i="2"/>
  <c r="H44" i="2"/>
  <c r="G45" i="2"/>
  <c r="H45" i="2"/>
  <c r="G49" i="2"/>
  <c r="H49" i="2"/>
  <c r="G50" i="2"/>
  <c r="H50" i="2"/>
  <c r="G51" i="2"/>
  <c r="H51" i="2"/>
  <c r="G52" i="2"/>
  <c r="H52" i="2"/>
  <c r="G53" i="2"/>
  <c r="H53" i="2"/>
  <c r="G54" i="2"/>
  <c r="H54" i="2"/>
  <c r="Q13" i="3"/>
  <c r="Q14" i="3"/>
  <c r="Q15" i="3"/>
  <c r="Q16" i="3"/>
  <c r="Q17" i="3"/>
  <c r="Q12" i="3"/>
  <c r="Q54" i="4"/>
  <c r="P54" i="4"/>
  <c r="Q53" i="4"/>
  <c r="P53" i="4"/>
  <c r="Q52" i="4"/>
  <c r="P52" i="4"/>
  <c r="Q51" i="4"/>
  <c r="P51" i="4"/>
  <c r="Q50" i="4"/>
  <c r="P50" i="4"/>
  <c r="Q49" i="4"/>
  <c r="P49" i="4"/>
  <c r="Q45" i="4"/>
  <c r="P45" i="4"/>
  <c r="Q44" i="4"/>
  <c r="P44" i="4"/>
  <c r="Q43" i="4"/>
  <c r="P43" i="4"/>
  <c r="Q42" i="4"/>
  <c r="P42" i="4"/>
  <c r="Q41" i="4"/>
  <c r="P41" i="4"/>
  <c r="Q40" i="4"/>
  <c r="P40" i="4"/>
  <c r="Q36" i="4"/>
  <c r="P36" i="4"/>
  <c r="Q35" i="4"/>
  <c r="P35" i="4"/>
  <c r="Q34" i="4"/>
  <c r="P34" i="4"/>
  <c r="Q33" i="4"/>
  <c r="P33" i="4"/>
  <c r="Q32" i="4"/>
  <c r="P32" i="4"/>
  <c r="Q31" i="4"/>
  <c r="P31" i="4"/>
  <c r="Q27" i="4"/>
  <c r="P27" i="4"/>
  <c r="Q26" i="4"/>
  <c r="P26" i="4"/>
  <c r="Q25" i="4"/>
  <c r="P25" i="4"/>
  <c r="Q24" i="4"/>
  <c r="P24" i="4"/>
  <c r="Q23" i="4"/>
  <c r="P23" i="4"/>
  <c r="Q22" i="4"/>
  <c r="P22" i="4"/>
  <c r="Q17" i="4"/>
  <c r="P17" i="4"/>
  <c r="Q16" i="4"/>
  <c r="P16" i="4"/>
  <c r="Q15" i="4"/>
  <c r="P15" i="4"/>
  <c r="Q14" i="4"/>
  <c r="P14" i="4"/>
  <c r="Q13" i="4"/>
  <c r="P13" i="4"/>
  <c r="Q12" i="4"/>
  <c r="P12" i="4"/>
  <c r="H54" i="4"/>
  <c r="G54" i="4"/>
  <c r="H53" i="4"/>
  <c r="G53" i="4"/>
  <c r="H52" i="4"/>
  <c r="G52" i="4"/>
  <c r="H51" i="4"/>
  <c r="G51" i="4"/>
  <c r="H50" i="4"/>
  <c r="G50" i="4"/>
  <c r="H49" i="4"/>
  <c r="G49" i="4"/>
  <c r="H45" i="4"/>
  <c r="G45" i="4"/>
  <c r="H44" i="4"/>
  <c r="G44" i="4"/>
  <c r="H43" i="4"/>
  <c r="G43" i="4"/>
  <c r="H42" i="4"/>
  <c r="G42" i="4"/>
  <c r="H41" i="4"/>
  <c r="G41" i="4"/>
  <c r="H40" i="4"/>
  <c r="G40" i="4"/>
  <c r="H36" i="4"/>
  <c r="G36" i="4"/>
  <c r="H35" i="4"/>
  <c r="G35" i="4"/>
  <c r="H34" i="4"/>
  <c r="G34" i="4"/>
  <c r="H33" i="4"/>
  <c r="G33" i="4"/>
  <c r="H32" i="4"/>
  <c r="G32" i="4"/>
  <c r="H31" i="4"/>
  <c r="G31" i="4"/>
  <c r="H27" i="4"/>
  <c r="G27" i="4"/>
  <c r="H26" i="4"/>
  <c r="G26" i="4"/>
  <c r="H25" i="4"/>
  <c r="G25" i="4"/>
  <c r="H24" i="4"/>
  <c r="G24" i="4"/>
  <c r="H23" i="4"/>
  <c r="G23" i="4"/>
  <c r="H22" i="4"/>
  <c r="G22" i="4"/>
  <c r="H17" i="4"/>
  <c r="G17" i="4"/>
  <c r="H16" i="4"/>
  <c r="G16" i="4"/>
  <c r="H15" i="4"/>
  <c r="G15" i="4"/>
  <c r="H14" i="4"/>
  <c r="G14" i="4"/>
  <c r="H13" i="4"/>
  <c r="G13" i="4"/>
  <c r="H12" i="4"/>
  <c r="G12" i="4"/>
  <c r="H53" i="3"/>
  <c r="G53" i="3"/>
  <c r="H52" i="3"/>
  <c r="G52" i="3"/>
  <c r="H51" i="3"/>
  <c r="G51" i="3"/>
  <c r="H50" i="3"/>
  <c r="G50" i="3"/>
  <c r="H49" i="3"/>
  <c r="G49" i="3"/>
  <c r="H48" i="3"/>
  <c r="G48" i="3"/>
  <c r="H44" i="3"/>
  <c r="G44" i="3"/>
  <c r="H43" i="3"/>
  <c r="G43" i="3"/>
  <c r="H42" i="3"/>
  <c r="G42" i="3"/>
  <c r="H41" i="3"/>
  <c r="G41" i="3"/>
  <c r="H40" i="3"/>
  <c r="G40" i="3"/>
  <c r="H39" i="3"/>
  <c r="G39" i="3"/>
  <c r="H35" i="3"/>
  <c r="G35" i="3"/>
  <c r="H34" i="3"/>
  <c r="G34" i="3"/>
  <c r="H33" i="3"/>
  <c r="G33" i="3"/>
  <c r="H32" i="3"/>
  <c r="G32" i="3"/>
  <c r="H31" i="3"/>
  <c r="G31" i="3"/>
  <c r="H30" i="3"/>
  <c r="G30" i="3"/>
  <c r="H26" i="3"/>
  <c r="G26" i="3"/>
  <c r="H25" i="3"/>
  <c r="G25" i="3"/>
  <c r="H24" i="3"/>
  <c r="G24" i="3"/>
  <c r="H23" i="3"/>
  <c r="G23" i="3"/>
  <c r="H22" i="3"/>
  <c r="G22" i="3"/>
  <c r="H21" i="3"/>
  <c r="G21" i="3"/>
  <c r="H17" i="3"/>
  <c r="G17" i="3"/>
  <c r="H16" i="3"/>
  <c r="G16" i="3"/>
  <c r="H15" i="3"/>
  <c r="G15" i="3"/>
  <c r="H14" i="3"/>
  <c r="G14" i="3"/>
  <c r="H13" i="3"/>
  <c r="G13" i="3"/>
  <c r="H12" i="3"/>
  <c r="G12" i="3"/>
  <c r="H54" i="1" l="1"/>
  <c r="G54" i="1"/>
  <c r="H53" i="1"/>
  <c r="G53" i="1"/>
  <c r="H52" i="1"/>
  <c r="G52" i="1"/>
  <c r="H51" i="1"/>
  <c r="G51" i="1"/>
  <c r="H50" i="1"/>
  <c r="G50" i="1"/>
  <c r="H49" i="1"/>
  <c r="G49" i="1"/>
  <c r="H45" i="1"/>
  <c r="G45" i="1"/>
  <c r="H44" i="1"/>
  <c r="G44" i="1"/>
  <c r="H43" i="1"/>
  <c r="G43" i="1"/>
  <c r="H42" i="1"/>
  <c r="G42" i="1"/>
  <c r="H41" i="1"/>
  <c r="G41" i="1"/>
  <c r="H40" i="1"/>
  <c r="G40" i="1"/>
  <c r="H36" i="1"/>
  <c r="G36" i="1"/>
  <c r="H35" i="1"/>
  <c r="G35" i="1"/>
  <c r="H34" i="1"/>
  <c r="G34" i="1"/>
  <c r="H33" i="1"/>
  <c r="G33" i="1"/>
  <c r="H32" i="1"/>
  <c r="G32" i="1"/>
  <c r="H31" i="1"/>
  <c r="G31" i="1"/>
  <c r="H27" i="1"/>
  <c r="G27" i="1"/>
  <c r="H26" i="1"/>
  <c r="G26" i="1"/>
  <c r="H25" i="1"/>
  <c r="G25" i="1"/>
  <c r="H24" i="1"/>
  <c r="G24" i="1"/>
  <c r="H23" i="1"/>
  <c r="G23" i="1"/>
  <c r="H22" i="1"/>
  <c r="G22" i="1"/>
  <c r="H17" i="1"/>
  <c r="G17" i="1"/>
  <c r="H16" i="1"/>
  <c r="G16" i="1"/>
  <c r="H15" i="1"/>
  <c r="G15" i="1"/>
  <c r="H14" i="1"/>
  <c r="G14" i="1"/>
  <c r="H13" i="1"/>
  <c r="G13" i="1"/>
  <c r="H12" i="1"/>
  <c r="G12" i="1"/>
  <c r="R17" i="1"/>
  <c r="Q17" i="1"/>
  <c r="R16" i="1"/>
  <c r="Q16" i="1"/>
  <c r="R15" i="1"/>
  <c r="Q15" i="1"/>
  <c r="R14" i="1"/>
  <c r="Q14" i="1"/>
  <c r="R13" i="1"/>
  <c r="Q13" i="1"/>
  <c r="R12" i="1"/>
  <c r="Q12" i="1"/>
</calcChain>
</file>

<file path=xl/sharedStrings.xml><?xml version="1.0" encoding="utf-8"?>
<sst xmlns="http://schemas.openxmlformats.org/spreadsheetml/2006/main" count="132" uniqueCount="39">
  <si>
    <t>Vehicle</t>
  </si>
  <si>
    <t>St. Dev.</t>
  </si>
  <si>
    <t>Average</t>
  </si>
  <si>
    <t>60 µM</t>
  </si>
  <si>
    <t>80 µM</t>
  </si>
  <si>
    <t>St. Dev</t>
  </si>
  <si>
    <t>std.dev</t>
  </si>
  <si>
    <t>40 µM</t>
  </si>
  <si>
    <t>12,,4409221902017</t>
  </si>
  <si>
    <t>22,459đđđ2676541786743</t>
  </si>
  <si>
    <t>20 µM</t>
  </si>
  <si>
    <t xml:space="preserve">Average </t>
  </si>
  <si>
    <r>
      <t xml:space="preserve">20 </t>
    </r>
    <r>
      <rPr>
        <sz val="11"/>
        <color theme="1"/>
        <rFont val="Calibri"/>
        <family val="2"/>
        <charset val="238"/>
      </rPr>
      <t>µM</t>
    </r>
  </si>
  <si>
    <t>40  µM</t>
  </si>
  <si>
    <t>60  µM</t>
  </si>
  <si>
    <t>80  µM</t>
  </si>
  <si>
    <t>St.Dev.</t>
  </si>
  <si>
    <t>80 uM</t>
  </si>
  <si>
    <t>Lactate (mg/L)</t>
  </si>
  <si>
    <t xml:space="preserve">Dose-dependent inhibition of lactate formation </t>
  </si>
  <si>
    <t>Jurkat cells</t>
  </si>
  <si>
    <t>Cmpd No. 9</t>
  </si>
  <si>
    <t>Time (hours)</t>
  </si>
  <si>
    <t>Cmpd No. 30</t>
  </si>
  <si>
    <r>
      <t xml:space="preserve">20 </t>
    </r>
    <r>
      <rPr>
        <b/>
        <sz val="11"/>
        <color indexed="8"/>
        <rFont val="Calibri"/>
        <family val="2"/>
        <charset val="238"/>
      </rPr>
      <t>µM</t>
    </r>
  </si>
  <si>
    <r>
      <t xml:space="preserve">40 </t>
    </r>
    <r>
      <rPr>
        <b/>
        <sz val="11"/>
        <color indexed="8"/>
        <rFont val="Calibri"/>
        <family val="2"/>
        <charset val="238"/>
      </rPr>
      <t>µM</t>
    </r>
  </si>
  <si>
    <r>
      <t xml:space="preserve">60 </t>
    </r>
    <r>
      <rPr>
        <b/>
        <sz val="10"/>
        <rFont val="Calibri"/>
        <family val="2"/>
        <charset val="238"/>
      </rPr>
      <t>µ</t>
    </r>
    <r>
      <rPr>
        <b/>
        <sz val="10"/>
        <rFont val="Arial"/>
        <family val="2"/>
        <charset val="238"/>
      </rPr>
      <t>M</t>
    </r>
  </si>
  <si>
    <r>
      <t xml:space="preserve">80 </t>
    </r>
    <r>
      <rPr>
        <b/>
        <sz val="10"/>
        <rFont val="Calibri"/>
        <family val="2"/>
        <charset val="238"/>
      </rPr>
      <t>µ</t>
    </r>
    <r>
      <rPr>
        <b/>
        <sz val="10"/>
        <rFont val="Arial"/>
        <family val="2"/>
        <charset val="238"/>
      </rPr>
      <t>M</t>
    </r>
  </si>
  <si>
    <t>Caco-2 cells</t>
  </si>
  <si>
    <t>COLO 829 cells</t>
  </si>
  <si>
    <t>MDA-MB-231</t>
  </si>
  <si>
    <r>
      <t xml:space="preserve">20 </t>
    </r>
    <r>
      <rPr>
        <b/>
        <sz val="10"/>
        <rFont val="Calibri"/>
        <family val="2"/>
        <charset val="238"/>
      </rPr>
      <t>µM</t>
    </r>
  </si>
  <si>
    <r>
      <t xml:space="preserve">60 </t>
    </r>
    <r>
      <rPr>
        <b/>
        <sz val="10"/>
        <rFont val="Calibri"/>
        <family val="2"/>
        <charset val="238"/>
      </rPr>
      <t>µ</t>
    </r>
    <r>
      <rPr>
        <b/>
        <sz val="11"/>
        <color theme="1"/>
        <rFont val="Aptos Narrow"/>
        <family val="2"/>
        <charset val="238"/>
        <scheme val="minor"/>
      </rPr>
      <t>M</t>
    </r>
  </si>
  <si>
    <r>
      <t xml:space="preserve">80 </t>
    </r>
    <r>
      <rPr>
        <b/>
        <sz val="10"/>
        <rFont val="Calibri"/>
        <family val="2"/>
        <charset val="238"/>
      </rPr>
      <t>µ</t>
    </r>
    <r>
      <rPr>
        <b/>
        <sz val="11"/>
        <color theme="1"/>
        <rFont val="Aptos Narrow"/>
        <family val="2"/>
        <charset val="238"/>
        <scheme val="minor"/>
      </rPr>
      <t>M</t>
    </r>
  </si>
  <si>
    <r>
      <t xml:space="preserve">20 </t>
    </r>
    <r>
      <rPr>
        <b/>
        <sz val="10"/>
        <rFont val="Calibri"/>
        <family val="2"/>
        <charset val="238"/>
      </rPr>
      <t>µ</t>
    </r>
    <r>
      <rPr>
        <b/>
        <sz val="7.6"/>
        <rFont val="Arial"/>
        <family val="2"/>
        <charset val="238"/>
      </rPr>
      <t>M</t>
    </r>
  </si>
  <si>
    <t>Fig. 5A</t>
  </si>
  <si>
    <t>Fig. S5A</t>
  </si>
  <si>
    <t>Fig. S4A</t>
  </si>
  <si>
    <t>Fig. S6A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</si>
</sst>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1"/>
      <color theme="1"/>
      <name val="Aptos Narrow"/>
      <family val="2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b/>
      <sz val="7.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6">
    <xf numFmtId="0" fontId="0" fillId="0" borderId="0" xfId="0"/>
    <xf numFmtId="0" fontId="2" fillId="0" borderId="0" xfId="1"/>
    <xf numFmtId="0" fontId="3" fillId="0" borderId="0" xfId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4" fillId="0" borderId="0" xfId="1" applyFont="1"/>
    <xf numFmtId="0" fontId="7" fillId="0" borderId="0" xfId="1" applyFont="1"/>
    <xf numFmtId="0" fontId="4" fillId="0" borderId="0" xfId="2"/>
    <xf numFmtId="0" fontId="7" fillId="0" borderId="0" xfId="2" applyFont="1"/>
    <xf numFmtId="0" fontId="9" fillId="0" borderId="0" xfId="0" applyFont="1"/>
    <xf numFmtId="0" fontId="10" fillId="0" borderId="0" xfId="0" applyFont="1"/>
    <xf numFmtId="0" fontId="6" fillId="0" borderId="0" xfId="1" applyFont="1"/>
    <xf numFmtId="0" fontId="7" fillId="0" borderId="0" xfId="0" applyFont="1"/>
    <xf numFmtId="0" fontId="1" fillId="0" borderId="0" xfId="0" applyFont="1"/>
    <xf numFmtId="164" fontId="0" fillId="0" borderId="0" xfId="0" applyNumberFormat="1"/>
  </cellXfs>
  <cellStyles count="3">
    <cellStyle name="Navadno" xfId="0" builtinId="0"/>
    <cellStyle name="Navadno 2" xfId="1" xr:uid="{E35BF6B2-02A1-4712-8299-9BDD3E93BA3F}"/>
    <cellStyle name="Normal 2" xfId="2" xr:uid="{8F604C98-BA69-4D34-BDC7-53FEA5CCE8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CB57A-A78B-45CE-AE08-2A47C42D28AC}">
  <dimension ref="B2:R56"/>
  <sheetViews>
    <sheetView workbookViewId="0">
      <selection activeCell="J2" sqref="J2"/>
    </sheetView>
  </sheetViews>
  <sheetFormatPr defaultRowHeight="14.4" x14ac:dyDescent="0.3"/>
  <cols>
    <col min="2" max="2" width="12.21875" customWidth="1"/>
    <col min="12" max="12" width="12.33203125" customWidth="1"/>
  </cols>
  <sheetData>
    <row r="2" spans="2:18" ht="18" x14ac:dyDescent="0.35">
      <c r="C2" s="11" t="s">
        <v>19</v>
      </c>
      <c r="D2" s="11"/>
      <c r="E2" s="11"/>
      <c r="F2" s="11"/>
      <c r="G2" s="5"/>
      <c r="H2" s="5"/>
      <c r="J2" s="11" t="s">
        <v>35</v>
      </c>
    </row>
    <row r="3" spans="2:18" ht="18" x14ac:dyDescent="0.35">
      <c r="C3" s="10"/>
      <c r="D3" s="10"/>
      <c r="E3" s="10"/>
      <c r="F3" s="10"/>
    </row>
    <row r="4" spans="2:18" ht="18" x14ac:dyDescent="0.35">
      <c r="E4" s="11" t="s">
        <v>20</v>
      </c>
    </row>
    <row r="5" spans="2:18" x14ac:dyDescent="0.3">
      <c r="D5" s="5"/>
    </row>
    <row r="6" spans="2:18" x14ac:dyDescent="0.3">
      <c r="E6" s="5" t="s">
        <v>21</v>
      </c>
      <c r="O6" s="5" t="s">
        <v>23</v>
      </c>
      <c r="P6" s="5"/>
    </row>
    <row r="9" spans="2:18" x14ac:dyDescent="0.3">
      <c r="G9" s="5" t="s">
        <v>18</v>
      </c>
      <c r="H9" s="5"/>
      <c r="Q9" s="5" t="s">
        <v>18</v>
      </c>
    </row>
    <row r="10" spans="2:18" x14ac:dyDescent="0.3">
      <c r="E10" s="1"/>
      <c r="F10" s="1"/>
      <c r="G10" s="5"/>
      <c r="H10" s="1"/>
      <c r="I10" s="1"/>
      <c r="J10" s="1"/>
    </row>
    <row r="11" spans="2:18" x14ac:dyDescent="0.3">
      <c r="D11" s="5" t="s">
        <v>0</v>
      </c>
      <c r="G11" s="5" t="s">
        <v>2</v>
      </c>
      <c r="H11" t="s">
        <v>1</v>
      </c>
      <c r="I11" s="2"/>
      <c r="J11" s="1"/>
      <c r="N11" s="12" t="s">
        <v>0</v>
      </c>
      <c r="P11" s="1"/>
      <c r="Q11" s="12" t="s">
        <v>2</v>
      </c>
      <c r="R11" s="12" t="s">
        <v>1</v>
      </c>
    </row>
    <row r="12" spans="2:18" x14ac:dyDescent="0.3">
      <c r="B12" s="5" t="s">
        <v>22</v>
      </c>
      <c r="C12" s="12">
        <v>12</v>
      </c>
      <c r="D12">
        <v>13.049647058823499</v>
      </c>
      <c r="E12">
        <v>13.364000000000001</v>
      </c>
      <c r="F12">
        <v>12.735294117646999</v>
      </c>
      <c r="G12" s="5">
        <f>AVERAGE(D12:F12)</f>
        <v>13.049647058823501</v>
      </c>
      <c r="H12">
        <f>STDEV(D12:F12)</f>
        <v>0.3143529411765007</v>
      </c>
      <c r="I12" s="2"/>
      <c r="J12" s="1"/>
      <c r="L12" s="5" t="s">
        <v>22</v>
      </c>
      <c r="M12" s="12">
        <v>12</v>
      </c>
      <c r="N12">
        <v>13.8765</v>
      </c>
      <c r="O12">
        <v>13.683759999999999</v>
      </c>
      <c r="P12">
        <v>14.217599999999999</v>
      </c>
      <c r="Q12" s="2">
        <f>AVERAGE(N12:P12)</f>
        <v>13.925953333333332</v>
      </c>
      <c r="R12" s="1">
        <f>STDEV(N12:P12)</f>
        <v>0.27033407209105775</v>
      </c>
    </row>
    <row r="13" spans="2:18" x14ac:dyDescent="0.3">
      <c r="C13" s="12">
        <v>24</v>
      </c>
      <c r="D13">
        <v>18.75</v>
      </c>
      <c r="E13">
        <v>19.882352941176499</v>
      </c>
      <c r="F13">
        <v>17.617647058823501</v>
      </c>
      <c r="G13" s="5">
        <f t="shared" ref="G13:G17" si="0">AVERAGE(D13:F13)</f>
        <v>18.75</v>
      </c>
      <c r="H13">
        <f t="shared" ref="H13:H17" si="1">STDEV(D13:F13)</f>
        <v>1.1323529411764994</v>
      </c>
      <c r="I13" s="2"/>
      <c r="J13" s="1"/>
      <c r="M13" s="12">
        <v>24</v>
      </c>
      <c r="N13">
        <v>17.9726</v>
      </c>
      <c r="O13">
        <v>16.826499999999999</v>
      </c>
      <c r="P13">
        <v>17.163499999999999</v>
      </c>
      <c r="Q13" s="2">
        <f t="shared" ref="Q13:Q17" si="2">AVERAGE(N13:P13)</f>
        <v>17.320866666666664</v>
      </c>
      <c r="R13" s="1">
        <f t="shared" ref="R13:R17" si="3">STDEV(N13:P13)</f>
        <v>0.58903268443553602</v>
      </c>
    </row>
    <row r="14" spans="2:18" x14ac:dyDescent="0.3">
      <c r="C14" s="12">
        <v>36</v>
      </c>
      <c r="D14">
        <v>27.764705882352949</v>
      </c>
      <c r="E14">
        <v>29.176470588235301</v>
      </c>
      <c r="F14">
        <v>26.352941176470601</v>
      </c>
      <c r="G14" s="5">
        <f t="shared" si="0"/>
        <v>27.764705882352946</v>
      </c>
      <c r="H14">
        <f t="shared" si="1"/>
        <v>1.4117647058823497</v>
      </c>
      <c r="I14" s="2"/>
      <c r="J14" s="1"/>
      <c r="M14" s="12">
        <v>36</v>
      </c>
      <c r="N14">
        <v>28.652000000000001</v>
      </c>
      <c r="O14">
        <v>27.278600000000001</v>
      </c>
      <c r="P14">
        <v>29.635400000000001</v>
      </c>
      <c r="Q14" s="2">
        <f t="shared" si="2"/>
        <v>28.522000000000002</v>
      </c>
      <c r="R14" s="1">
        <f t="shared" si="3"/>
        <v>1.1837658383312131</v>
      </c>
    </row>
    <row r="15" spans="2:18" x14ac:dyDescent="0.3">
      <c r="C15" s="12">
        <v>48</v>
      </c>
      <c r="D15">
        <v>34.5</v>
      </c>
      <c r="E15">
        <v>36.117647058823501</v>
      </c>
      <c r="F15">
        <v>32.882352941176499</v>
      </c>
      <c r="G15" s="5">
        <f t="shared" si="0"/>
        <v>34.5</v>
      </c>
      <c r="H15">
        <f t="shared" si="1"/>
        <v>1.6176470588235006</v>
      </c>
      <c r="I15" s="2"/>
      <c r="J15" s="1"/>
      <c r="M15" s="12">
        <v>48</v>
      </c>
      <c r="N15">
        <v>37.634999999999998</v>
      </c>
      <c r="O15">
        <v>38.280200000000001</v>
      </c>
      <c r="P15">
        <v>36.872500000000002</v>
      </c>
      <c r="Q15" s="2">
        <f t="shared" si="2"/>
        <v>37.5959</v>
      </c>
      <c r="R15" s="1">
        <f t="shared" si="3"/>
        <v>0.70466405470975935</v>
      </c>
    </row>
    <row r="16" spans="2:18" x14ac:dyDescent="0.3">
      <c r="C16" s="12">
        <v>60</v>
      </c>
      <c r="D16">
        <v>46.470588235294109</v>
      </c>
      <c r="E16">
        <v>45.294117647058819</v>
      </c>
      <c r="F16">
        <v>47.647058823529399</v>
      </c>
      <c r="G16" s="5">
        <f t="shared" si="0"/>
        <v>46.470588235294109</v>
      </c>
      <c r="H16">
        <f t="shared" si="1"/>
        <v>1.1764705882352899</v>
      </c>
      <c r="I16" s="2"/>
      <c r="J16" s="1"/>
      <c r="M16" s="12">
        <v>60</v>
      </c>
      <c r="N16">
        <v>41.7288</v>
      </c>
      <c r="O16">
        <v>42.923900000000003</v>
      </c>
      <c r="P16">
        <v>40.287700000000001</v>
      </c>
      <c r="Q16" s="2">
        <f t="shared" si="2"/>
        <v>41.646800000000006</v>
      </c>
      <c r="R16" s="1">
        <f t="shared" si="3"/>
        <v>1.3200115946460482</v>
      </c>
    </row>
    <row r="17" spans="3:18" x14ac:dyDescent="0.3">
      <c r="C17" s="12">
        <v>72</v>
      </c>
      <c r="D17">
        <v>56.264705882352558</v>
      </c>
      <c r="E17">
        <v>52.470588235294123</v>
      </c>
      <c r="F17">
        <v>60.058823529411001</v>
      </c>
      <c r="G17" s="5">
        <f t="shared" si="0"/>
        <v>56.264705882352558</v>
      </c>
      <c r="H17">
        <f t="shared" si="1"/>
        <v>3.7941176470584388</v>
      </c>
      <c r="M17" s="12">
        <v>72</v>
      </c>
      <c r="N17">
        <v>54.938000000000002</v>
      </c>
      <c r="O17">
        <v>55.278199999999998</v>
      </c>
      <c r="P17">
        <v>56.625399999999999</v>
      </c>
      <c r="Q17" s="2">
        <f t="shared" si="2"/>
        <v>55.613866666666667</v>
      </c>
      <c r="R17" s="1">
        <f t="shared" si="3"/>
        <v>0.89237535450802952</v>
      </c>
    </row>
    <row r="18" spans="3:18" x14ac:dyDescent="0.3">
      <c r="C18" s="5"/>
      <c r="F18" s="1"/>
      <c r="G18" s="1"/>
      <c r="H18" s="1"/>
      <c r="I18" s="1"/>
      <c r="J18" s="1"/>
      <c r="N18" s="1"/>
      <c r="O18" s="1"/>
      <c r="P18" s="1"/>
    </row>
    <row r="19" spans="3:18" x14ac:dyDescent="0.3">
      <c r="C19" s="5"/>
      <c r="N19" s="1"/>
      <c r="O19" s="1"/>
      <c r="P19" s="1"/>
      <c r="Q19" s="1"/>
      <c r="R19" s="1"/>
    </row>
    <row r="20" spans="3:18" x14ac:dyDescent="0.3">
      <c r="C20" s="5"/>
      <c r="E20" s="1"/>
      <c r="F20" s="1"/>
      <c r="G20" s="1"/>
      <c r="H20" s="1"/>
      <c r="I20" s="1"/>
      <c r="J20" s="1"/>
    </row>
    <row r="21" spans="3:18" x14ac:dyDescent="0.3">
      <c r="C21" s="5"/>
      <c r="D21" s="2" t="s">
        <v>24</v>
      </c>
      <c r="G21" s="12" t="s">
        <v>2</v>
      </c>
      <c r="H21" s="12" t="s">
        <v>1</v>
      </c>
      <c r="I21" s="2"/>
      <c r="J21" s="1"/>
      <c r="M21" s="1"/>
      <c r="N21" s="2" t="s">
        <v>24</v>
      </c>
      <c r="O21" s="1"/>
      <c r="P21" s="1"/>
      <c r="Q21" s="12" t="s">
        <v>2</v>
      </c>
      <c r="R21" s="12" t="s">
        <v>1</v>
      </c>
    </row>
    <row r="22" spans="3:18" x14ac:dyDescent="0.3">
      <c r="C22" s="12">
        <v>12</v>
      </c>
      <c r="D22">
        <v>12.634005763688799</v>
      </c>
      <c r="E22">
        <v>11.373371757925099</v>
      </c>
      <c r="F22">
        <v>11.152737752161384</v>
      </c>
      <c r="G22" s="3">
        <f t="shared" ref="G22:G27" si="4">AVERAGE(D22:F22)</f>
        <v>11.720038424591761</v>
      </c>
      <c r="H22">
        <f>STDEV(D22:F22)</f>
        <v>0.79916960892349165</v>
      </c>
      <c r="I22" s="2"/>
      <c r="J22" s="1"/>
      <c r="M22" s="1">
        <v>12</v>
      </c>
      <c r="N22" s="1">
        <v>12.420749280000001</v>
      </c>
      <c r="O22" s="1">
        <v>12.5648415</v>
      </c>
      <c r="P22" s="1">
        <v>8.1268011530000006</v>
      </c>
      <c r="Q22" s="2">
        <v>11.03746398</v>
      </c>
      <c r="R22" s="1">
        <v>2.5217373369999998</v>
      </c>
    </row>
    <row r="23" spans="3:18" x14ac:dyDescent="0.3">
      <c r="C23" s="12">
        <v>24</v>
      </c>
      <c r="D23">
        <v>11.688760806916401</v>
      </c>
      <c r="E23">
        <v>11.289913544668501</v>
      </c>
      <c r="F23">
        <v>11.291066282420701</v>
      </c>
      <c r="G23" s="3">
        <f t="shared" si="4"/>
        <v>11.423246878001867</v>
      </c>
      <c r="H23">
        <f t="shared" ref="H23:H26" si="5">STDEV(D23:F23)</f>
        <v>0.22994252985649516</v>
      </c>
      <c r="I23" s="2"/>
      <c r="J23" s="1"/>
      <c r="M23" s="1">
        <v>24</v>
      </c>
      <c r="N23" s="1">
        <v>7</v>
      </c>
      <c r="O23" s="1">
        <v>15.93659942</v>
      </c>
      <c r="P23" s="1">
        <v>10.806916429999999</v>
      </c>
      <c r="Q23" s="2">
        <v>16.900096059999999</v>
      </c>
      <c r="R23" s="1">
        <v>2.7232031640000001</v>
      </c>
    </row>
    <row r="24" spans="3:18" x14ac:dyDescent="0.3">
      <c r="C24" s="12">
        <v>36</v>
      </c>
      <c r="D24">
        <v>22.449567723342938</v>
      </c>
      <c r="E24">
        <v>20.9319884726225</v>
      </c>
      <c r="F24">
        <v>20.014409221902</v>
      </c>
      <c r="G24" s="3">
        <f t="shared" si="4"/>
        <v>21.131988472622478</v>
      </c>
      <c r="H24">
        <f t="shared" si="5"/>
        <v>1.2298370753010386</v>
      </c>
      <c r="I24" s="2"/>
      <c r="J24" s="1"/>
      <c r="M24" s="1">
        <v>36</v>
      </c>
      <c r="N24" s="1">
        <v>21.585014409999999</v>
      </c>
      <c r="O24" s="1">
        <v>23.487031699999999</v>
      </c>
      <c r="P24" s="1">
        <v>13.198847260000001</v>
      </c>
      <c r="Q24" s="2">
        <v>20.42363112</v>
      </c>
      <c r="R24" s="1">
        <v>5.4740632109999998</v>
      </c>
    </row>
    <row r="25" spans="3:18" x14ac:dyDescent="0.3">
      <c r="C25" s="12">
        <v>48</v>
      </c>
      <c r="D25">
        <v>27.146974063400574</v>
      </c>
      <c r="E25">
        <v>25.806916426512998</v>
      </c>
      <c r="F25">
        <v>25.014409221902014</v>
      </c>
      <c r="G25" s="3">
        <f t="shared" si="4"/>
        <v>25.989433237271864</v>
      </c>
      <c r="H25">
        <f t="shared" si="5"/>
        <v>1.0779343627773144</v>
      </c>
      <c r="I25" s="2"/>
      <c r="J25" s="1"/>
      <c r="M25" s="1">
        <v>48</v>
      </c>
      <c r="N25" s="1">
        <v>23.170028819999999</v>
      </c>
      <c r="O25" s="1">
        <v>23.170028819999999</v>
      </c>
      <c r="P25" s="1">
        <v>20.40345821</v>
      </c>
      <c r="Q25" s="2">
        <v>26.24783862</v>
      </c>
      <c r="R25" s="1">
        <v>1.597280284</v>
      </c>
    </row>
    <row r="26" spans="3:18" x14ac:dyDescent="0.3">
      <c r="C26" s="12">
        <v>60</v>
      </c>
      <c r="D26">
        <v>37.002881844380411</v>
      </c>
      <c r="E26">
        <v>35.206051873198803</v>
      </c>
      <c r="F26">
        <v>34.409221902017286</v>
      </c>
      <c r="G26" s="3">
        <f t="shared" si="4"/>
        <v>35.539385206532167</v>
      </c>
      <c r="H26">
        <f t="shared" si="5"/>
        <v>1.3285711525876667</v>
      </c>
      <c r="I26" s="2"/>
      <c r="J26" s="1"/>
      <c r="M26" s="1">
        <v>60</v>
      </c>
      <c r="N26" s="1">
        <v>38.386167149999999</v>
      </c>
      <c r="O26" s="1">
        <v>34.005763690000002</v>
      </c>
      <c r="P26" s="1">
        <v>32.968299709999997</v>
      </c>
      <c r="Q26" s="2">
        <v>35.120076849999997</v>
      </c>
      <c r="R26" s="1">
        <v>2.8756898739999999</v>
      </c>
    </row>
    <row r="27" spans="3:18" x14ac:dyDescent="0.3">
      <c r="C27" s="12">
        <v>72</v>
      </c>
      <c r="D27">
        <v>44.668587896253591</v>
      </c>
      <c r="E27">
        <v>41.988328530259402</v>
      </c>
      <c r="F27">
        <v>37.608069164265132</v>
      </c>
      <c r="G27" s="3">
        <f t="shared" si="4"/>
        <v>41.421661863592711</v>
      </c>
      <c r="H27">
        <f>STDEV(D27:F27)</f>
        <v>3.5642060160045936</v>
      </c>
      <c r="I27" s="2"/>
      <c r="J27" s="1"/>
      <c r="M27" s="1">
        <v>72</v>
      </c>
      <c r="N27" s="1">
        <v>38.76080692</v>
      </c>
      <c r="O27" s="1">
        <v>32.5648415</v>
      </c>
      <c r="P27" s="1">
        <v>41.49855908</v>
      </c>
      <c r="Q27" s="2">
        <v>37.608069159999999</v>
      </c>
      <c r="R27" s="1">
        <v>4.5770548050000004</v>
      </c>
    </row>
    <row r="28" spans="3:18" x14ac:dyDescent="0.3">
      <c r="C28" s="5"/>
      <c r="F28" s="3"/>
      <c r="I28" s="2"/>
      <c r="J28" s="1"/>
      <c r="M28" s="1"/>
      <c r="N28" s="1"/>
      <c r="O28" s="1"/>
      <c r="P28" s="1"/>
      <c r="Q28" s="2"/>
      <c r="R28" s="1"/>
    </row>
    <row r="29" spans="3:18" x14ac:dyDescent="0.3">
      <c r="C29" s="5"/>
      <c r="F29" s="3"/>
      <c r="I29" s="2"/>
      <c r="J29" s="1"/>
      <c r="M29" s="1"/>
      <c r="N29" s="1"/>
      <c r="O29" s="1"/>
      <c r="P29" s="1"/>
      <c r="Q29" s="2"/>
      <c r="R29" s="1"/>
    </row>
    <row r="30" spans="3:18" x14ac:dyDescent="0.3">
      <c r="C30" s="5"/>
      <c r="D30" s="5" t="s">
        <v>7</v>
      </c>
      <c r="G30" s="12" t="s">
        <v>2</v>
      </c>
      <c r="H30" s="12" t="s">
        <v>1</v>
      </c>
      <c r="I30" s="2"/>
      <c r="J30" s="1"/>
      <c r="M30" s="1"/>
      <c r="N30" s="2" t="s">
        <v>25</v>
      </c>
      <c r="O30" s="1"/>
      <c r="P30" s="1"/>
      <c r="Q30" s="12" t="s">
        <v>2</v>
      </c>
      <c r="R30" s="12" t="s">
        <v>1</v>
      </c>
    </row>
    <row r="31" spans="3:18" x14ac:dyDescent="0.3">
      <c r="C31" s="5">
        <v>12</v>
      </c>
      <c r="D31">
        <v>9.106628242074926</v>
      </c>
      <c r="E31">
        <v>9.2345821325648405</v>
      </c>
      <c r="F31">
        <v>8.9625360230547546</v>
      </c>
      <c r="G31" s="3">
        <f t="shared" ref="G31:G36" si="6">AVERAGE(D31:F31)</f>
        <v>9.1012487992315059</v>
      </c>
      <c r="H31">
        <f>STDEV(D31:F31)</f>
        <v>0.1361028112452958</v>
      </c>
      <c r="I31" s="2"/>
      <c r="J31" s="1"/>
      <c r="M31" s="1">
        <v>12</v>
      </c>
      <c r="N31" s="1">
        <v>6.9164265130000002</v>
      </c>
      <c r="O31" s="1">
        <v>10.95100865</v>
      </c>
      <c r="P31" s="1">
        <v>10.518731989999999</v>
      </c>
      <c r="Q31" s="2">
        <v>9.4620557160000001</v>
      </c>
      <c r="R31" s="1">
        <v>2.2151493869999999</v>
      </c>
    </row>
    <row r="32" spans="3:18" x14ac:dyDescent="0.3">
      <c r="C32" s="5">
        <v>24</v>
      </c>
      <c r="D32">
        <v>13.4985590778098</v>
      </c>
      <c r="E32">
        <v>12.5175216138329</v>
      </c>
      <c r="F32">
        <v>11.256484149855901</v>
      </c>
      <c r="G32" s="3">
        <f t="shared" si="6"/>
        <v>12.424188280499534</v>
      </c>
      <c r="H32">
        <f t="shared" ref="H32:H36" si="7">STDEV(D32:F32)</f>
        <v>1.123947654018286</v>
      </c>
      <c r="I32" s="2"/>
      <c r="J32" s="1"/>
      <c r="M32" s="1">
        <v>24</v>
      </c>
      <c r="N32" s="1">
        <v>7.4927953890000003</v>
      </c>
      <c r="O32" s="1">
        <v>10.518731989999999</v>
      </c>
      <c r="P32" s="1">
        <v>13.775216139999999</v>
      </c>
      <c r="Q32" s="2">
        <v>13.595581170000001</v>
      </c>
      <c r="R32" s="1">
        <v>3.1419153340000001</v>
      </c>
    </row>
    <row r="33" spans="3:18" x14ac:dyDescent="0.3">
      <c r="C33" s="5">
        <v>36</v>
      </c>
      <c r="D33">
        <v>15.530259365994199</v>
      </c>
      <c r="E33">
        <v>18.175590778098002</v>
      </c>
      <c r="F33">
        <v>21.440922190201729</v>
      </c>
      <c r="G33" s="3">
        <f t="shared" si="6"/>
        <v>18.382257444764644</v>
      </c>
      <c r="H33">
        <f t="shared" si="7"/>
        <v>2.9607460358329538</v>
      </c>
      <c r="I33" s="2"/>
      <c r="J33" s="1"/>
      <c r="M33" s="1">
        <v>36</v>
      </c>
      <c r="N33" s="1">
        <v>18.414985590000001</v>
      </c>
      <c r="O33" s="1">
        <v>18.53025937</v>
      </c>
      <c r="P33" s="1">
        <v>18.27089337</v>
      </c>
      <c r="Q33" s="2">
        <v>18.405379440000001</v>
      </c>
      <c r="R33" s="1">
        <v>0.12994956099999999</v>
      </c>
    </row>
    <row r="34" spans="3:18" x14ac:dyDescent="0.3">
      <c r="C34" s="5">
        <v>48</v>
      </c>
      <c r="D34">
        <v>20.1181556195965</v>
      </c>
      <c r="E34">
        <v>22.345821325648402</v>
      </c>
      <c r="F34">
        <v>23.573487031700289</v>
      </c>
      <c r="G34" s="3">
        <f t="shared" si="6"/>
        <v>22.012487992315062</v>
      </c>
      <c r="H34">
        <f t="shared" si="7"/>
        <v>1.7516170030006919</v>
      </c>
      <c r="I34" s="2"/>
      <c r="J34" s="1"/>
      <c r="M34" s="1">
        <v>48</v>
      </c>
      <c r="N34" s="1">
        <v>19.827089340000001</v>
      </c>
      <c r="O34" s="1">
        <v>17.52161383</v>
      </c>
      <c r="P34" s="1">
        <v>22.939481270000002</v>
      </c>
      <c r="Q34" s="2">
        <v>20.096061479999999</v>
      </c>
      <c r="R34" s="1">
        <v>2.7189301929999998</v>
      </c>
    </row>
    <row r="35" spans="3:18" x14ac:dyDescent="0.3">
      <c r="C35" s="5">
        <v>60</v>
      </c>
      <c r="D35">
        <v>24.726224783861667</v>
      </c>
      <c r="E35">
        <v>26.9046109510086</v>
      </c>
      <c r="F35">
        <v>29.682997118155619</v>
      </c>
      <c r="G35" s="3">
        <f t="shared" si="6"/>
        <v>27.104610951008627</v>
      </c>
      <c r="H35">
        <f t="shared" si="7"/>
        <v>2.4844311207005694</v>
      </c>
      <c r="I35" s="2"/>
      <c r="J35" s="1"/>
      <c r="M35" s="1">
        <v>60</v>
      </c>
      <c r="N35" s="1">
        <v>25.014409220000001</v>
      </c>
      <c r="O35" s="1">
        <v>23.285302590000001</v>
      </c>
      <c r="P35" s="1">
        <v>30.547550430000001</v>
      </c>
      <c r="Q35" s="2">
        <v>26.28242075</v>
      </c>
      <c r="R35" s="1">
        <v>3.7935406739999999</v>
      </c>
    </row>
    <row r="36" spans="3:18" x14ac:dyDescent="0.3">
      <c r="C36" s="5">
        <v>72</v>
      </c>
      <c r="D36">
        <v>37.743515850144099</v>
      </c>
      <c r="E36">
        <v>37.423285302593598</v>
      </c>
      <c r="F36">
        <v>38.023054755043198</v>
      </c>
      <c r="G36" s="3">
        <f t="shared" si="6"/>
        <v>37.729951969260298</v>
      </c>
      <c r="H36">
        <f t="shared" si="7"/>
        <v>0.30011470002549961</v>
      </c>
      <c r="I36" s="2"/>
      <c r="J36" s="1"/>
      <c r="M36" s="1">
        <v>72</v>
      </c>
      <c r="N36" s="1">
        <v>23.198847260000001</v>
      </c>
      <c r="O36" s="1">
        <v>23.487031699999999</v>
      </c>
      <c r="P36" s="1">
        <v>31.700288180000001</v>
      </c>
      <c r="Q36" s="2">
        <v>26.128722379999999</v>
      </c>
      <c r="R36" s="1">
        <v>4.8272685529999997</v>
      </c>
    </row>
    <row r="37" spans="3:18" x14ac:dyDescent="0.3">
      <c r="C37" s="5"/>
      <c r="F37" s="3"/>
      <c r="I37" s="2"/>
      <c r="J37" s="1"/>
      <c r="M37" s="1"/>
      <c r="N37" s="1"/>
      <c r="O37" s="1"/>
      <c r="P37" s="1"/>
      <c r="Q37" s="2"/>
      <c r="R37" s="1"/>
    </row>
    <row r="38" spans="3:18" x14ac:dyDescent="0.3">
      <c r="C38" s="5"/>
      <c r="F38" s="3"/>
      <c r="I38" s="2"/>
      <c r="J38" s="1"/>
      <c r="M38" s="1"/>
      <c r="N38" s="1"/>
      <c r="O38" s="1"/>
      <c r="P38" s="1"/>
      <c r="Q38" s="2"/>
      <c r="R38" s="1"/>
    </row>
    <row r="39" spans="3:18" x14ac:dyDescent="0.3">
      <c r="C39" s="5"/>
      <c r="D39" s="13" t="s">
        <v>26</v>
      </c>
      <c r="G39" s="12" t="s">
        <v>2</v>
      </c>
      <c r="H39" s="12" t="s">
        <v>1</v>
      </c>
      <c r="I39" s="2"/>
      <c r="J39" s="1"/>
      <c r="N39" s="12" t="s">
        <v>3</v>
      </c>
      <c r="O39" s="1"/>
      <c r="P39" s="1"/>
      <c r="Q39" s="12" t="s">
        <v>2</v>
      </c>
      <c r="R39" s="12" t="s">
        <v>1</v>
      </c>
    </row>
    <row r="40" spans="3:18" x14ac:dyDescent="0.3">
      <c r="C40" s="5">
        <v>12</v>
      </c>
      <c r="D40">
        <v>12.7645857</v>
      </c>
      <c r="E40">
        <v>12.631613832853001</v>
      </c>
      <c r="F40">
        <v>12.2478386167147</v>
      </c>
      <c r="G40" s="3">
        <f t="shared" ref="G40:G45" si="8">AVERAGE(D40:F40)</f>
        <v>12.548012716522566</v>
      </c>
      <c r="H40">
        <f t="shared" ref="H40:H45" si="9">STDEV(D40:F40)</f>
        <v>0.26832582248031406</v>
      </c>
      <c r="I40" s="2"/>
      <c r="J40" s="1"/>
      <c r="M40" s="1">
        <v>12</v>
      </c>
      <c r="N40" s="1">
        <v>10.7204611</v>
      </c>
      <c r="O40" s="1">
        <v>7.6368876080000003</v>
      </c>
      <c r="P40" s="1">
        <v>8.4726224779999999</v>
      </c>
      <c r="Q40" s="2">
        <v>8.9433237269999992</v>
      </c>
      <c r="R40" s="1">
        <v>1.5947652210000001</v>
      </c>
    </row>
    <row r="41" spans="3:18" x14ac:dyDescent="0.3">
      <c r="C41" s="5">
        <v>24</v>
      </c>
      <c r="D41">
        <v>14.492795389049</v>
      </c>
      <c r="E41">
        <v>14.334870317002901</v>
      </c>
      <c r="F41">
        <v>12.9769452449568</v>
      </c>
      <c r="G41" s="3">
        <f t="shared" si="8"/>
        <v>13.934870317002902</v>
      </c>
      <c r="H41">
        <f t="shared" si="9"/>
        <v>0.83333691556061884</v>
      </c>
      <c r="I41" s="2"/>
      <c r="J41" s="1"/>
      <c r="M41" s="1">
        <v>24</v>
      </c>
      <c r="N41" s="1">
        <v>16.887608069999999</v>
      </c>
      <c r="O41" s="1">
        <v>9.5389048990000003</v>
      </c>
      <c r="P41" s="1">
        <v>8.7319884729999995</v>
      </c>
      <c r="Q41" s="2">
        <v>13.719500480000001</v>
      </c>
      <c r="R41" s="1">
        <v>4.4938603190000004</v>
      </c>
    </row>
    <row r="42" spans="3:18" x14ac:dyDescent="0.3">
      <c r="C42" s="5">
        <v>36</v>
      </c>
      <c r="D42">
        <v>19.749279538904901</v>
      </c>
      <c r="E42">
        <v>17.325187319884702</v>
      </c>
      <c r="F42">
        <v>15.4610951008646</v>
      </c>
      <c r="G42" s="3">
        <f t="shared" si="8"/>
        <v>17.511853986551401</v>
      </c>
      <c r="H42">
        <f t="shared" si="9"/>
        <v>2.1501778477595974</v>
      </c>
      <c r="I42" s="2"/>
      <c r="J42" s="1"/>
      <c r="M42" s="1">
        <v>36</v>
      </c>
      <c r="N42" s="1">
        <v>17.146974060000002</v>
      </c>
      <c r="O42" s="1">
        <v>13.05475504</v>
      </c>
      <c r="P42" s="1">
        <v>15.475504320000001</v>
      </c>
      <c r="Q42" s="2">
        <v>15.225744479999999</v>
      </c>
      <c r="R42" s="1">
        <v>2.057510416</v>
      </c>
    </row>
    <row r="43" spans="3:18" x14ac:dyDescent="0.3">
      <c r="C43" s="5">
        <v>48</v>
      </c>
      <c r="D43">
        <v>23.573487031700289</v>
      </c>
      <c r="E43">
        <v>23.268299711815601</v>
      </c>
      <c r="F43">
        <v>22.363112391930834</v>
      </c>
      <c r="G43" s="3">
        <f t="shared" si="8"/>
        <v>23.068299711815573</v>
      </c>
      <c r="H43">
        <f t="shared" si="9"/>
        <v>0.62948525967592561</v>
      </c>
      <c r="I43" s="2"/>
      <c r="J43" s="1"/>
      <c r="M43" s="1">
        <v>48</v>
      </c>
      <c r="N43" s="1">
        <v>23.112391930000001</v>
      </c>
      <c r="O43" s="1">
        <v>14.00576369</v>
      </c>
      <c r="P43" s="1">
        <v>13.948126800000001</v>
      </c>
      <c r="Q43" s="2">
        <v>17.02209414</v>
      </c>
      <c r="R43" s="1">
        <v>5.2744313329999999</v>
      </c>
    </row>
    <row r="44" spans="3:18" x14ac:dyDescent="0.3">
      <c r="C44" s="5">
        <v>60</v>
      </c>
      <c r="D44">
        <v>24.092219020172905</v>
      </c>
      <c r="E44">
        <v>26.684697406340099</v>
      </c>
      <c r="F44">
        <v>29.337175792507203</v>
      </c>
      <c r="G44" s="3">
        <f t="shared" si="8"/>
        <v>26.70469740634007</v>
      </c>
      <c r="H44">
        <f t="shared" si="9"/>
        <v>2.6225355833456012</v>
      </c>
      <c r="I44" s="2"/>
      <c r="J44" s="1"/>
      <c r="M44" s="1">
        <v>60</v>
      </c>
      <c r="N44" s="1">
        <v>27.089337180000001</v>
      </c>
      <c r="O44" s="1">
        <v>21.613832850000001</v>
      </c>
      <c r="P44" s="1">
        <v>19.538904899999999</v>
      </c>
      <c r="Q44" s="2">
        <v>22.747358309999999</v>
      </c>
      <c r="R44" s="1">
        <v>3.9007584980000001</v>
      </c>
    </row>
    <row r="45" spans="3:18" x14ac:dyDescent="0.3">
      <c r="C45" s="5">
        <v>72</v>
      </c>
      <c r="D45">
        <v>27.801152737752201</v>
      </c>
      <c r="E45">
        <v>32.826657060518798</v>
      </c>
      <c r="F45">
        <v>35.752161383285298</v>
      </c>
      <c r="G45" s="3">
        <f t="shared" si="8"/>
        <v>32.126657060518767</v>
      </c>
      <c r="H45">
        <f t="shared" si="9"/>
        <v>4.0214592650349363</v>
      </c>
      <c r="I45" s="2"/>
      <c r="J45" s="1"/>
      <c r="M45" s="1">
        <v>72</v>
      </c>
      <c r="N45" s="1">
        <v>25.504322770000002</v>
      </c>
      <c r="O45" s="1">
        <v>20.172910659999999</v>
      </c>
      <c r="P45" s="1">
        <v>19.16426513</v>
      </c>
      <c r="Q45" s="2">
        <v>21.613832850000001</v>
      </c>
      <c r="R45" s="1">
        <v>3.4067983910000001</v>
      </c>
    </row>
    <row r="46" spans="3:18" x14ac:dyDescent="0.3">
      <c r="C46" s="5"/>
      <c r="F46" s="3"/>
      <c r="I46" s="2"/>
      <c r="J46" s="1"/>
      <c r="M46" s="1"/>
      <c r="N46" s="1"/>
      <c r="O46" s="1"/>
      <c r="P46" s="1"/>
      <c r="Q46" s="2"/>
      <c r="R46" s="1"/>
    </row>
    <row r="47" spans="3:18" x14ac:dyDescent="0.3">
      <c r="C47" s="5"/>
      <c r="F47" s="3"/>
      <c r="I47" s="2"/>
      <c r="J47" s="1"/>
      <c r="M47" s="1"/>
      <c r="N47" s="1"/>
      <c r="O47" s="1"/>
      <c r="P47" s="1"/>
      <c r="Q47" s="2"/>
      <c r="R47" s="1"/>
    </row>
    <row r="48" spans="3:18" x14ac:dyDescent="0.3">
      <c r="C48" s="5"/>
      <c r="D48" s="13" t="s">
        <v>27</v>
      </c>
      <c r="F48" s="3"/>
      <c r="G48" s="12" t="s">
        <v>2</v>
      </c>
      <c r="H48" s="12" t="s">
        <v>1</v>
      </c>
      <c r="I48" s="2"/>
      <c r="J48" s="1"/>
      <c r="M48" s="1"/>
      <c r="N48" s="12" t="s">
        <v>4</v>
      </c>
      <c r="O48" s="1"/>
      <c r="P48" s="1"/>
      <c r="Q48" s="12" t="s">
        <v>2</v>
      </c>
      <c r="R48" s="12" t="s">
        <v>1</v>
      </c>
    </row>
    <row r="49" spans="3:18" x14ac:dyDescent="0.3">
      <c r="C49" s="5">
        <v>12</v>
      </c>
      <c r="D49">
        <v>10.80691642651297</v>
      </c>
      <c r="E49">
        <v>9.3518155619596506</v>
      </c>
      <c r="F49">
        <v>8.6167146974063371</v>
      </c>
      <c r="G49" s="3">
        <f t="shared" ref="G49:G54" si="10">AVERAGE(D49:F49)</f>
        <v>9.5918155619596526</v>
      </c>
      <c r="H49">
        <f>STDEV(D49:F49)</f>
        <v>1.1146505746400626</v>
      </c>
      <c r="I49" s="2"/>
      <c r="J49" s="1"/>
      <c r="M49" s="1">
        <v>12</v>
      </c>
      <c r="N49" s="1">
        <v>7.665706052</v>
      </c>
      <c r="O49" s="1">
        <v>10.40345821</v>
      </c>
      <c r="P49" s="1">
        <v>12.737752159999999</v>
      </c>
      <c r="Q49" s="2">
        <v>10.268972140000001</v>
      </c>
      <c r="R49" s="1">
        <v>2.5386960850000002</v>
      </c>
    </row>
    <row r="50" spans="3:18" x14ac:dyDescent="0.3">
      <c r="C50" s="5">
        <v>24</v>
      </c>
      <c r="D50">
        <v>10.518731988472624</v>
      </c>
      <c r="E50">
        <v>10.8700576368876</v>
      </c>
      <c r="F50">
        <v>12.161383285302593</v>
      </c>
      <c r="G50" s="3">
        <f t="shared" si="10"/>
        <v>11.183390970220939</v>
      </c>
      <c r="H50">
        <f t="shared" ref="H50:H54" si="11">STDEV(D50:F50)</f>
        <v>0.8649908404588057</v>
      </c>
      <c r="I50" s="2"/>
      <c r="J50" s="1"/>
      <c r="M50" s="1">
        <v>24</v>
      </c>
      <c r="N50" s="1">
        <v>12.65129683</v>
      </c>
      <c r="O50" s="1">
        <v>13.573487030000001</v>
      </c>
      <c r="P50" s="1">
        <v>15.24495677</v>
      </c>
      <c r="Q50" s="2">
        <v>14.823246879999999</v>
      </c>
      <c r="R50" s="1">
        <v>1.314744447</v>
      </c>
    </row>
    <row r="51" spans="3:18" x14ac:dyDescent="0.3">
      <c r="C51" s="5">
        <v>36</v>
      </c>
      <c r="D51">
        <v>17.668587896253602</v>
      </c>
      <c r="E51">
        <v>15.6934870317003</v>
      </c>
      <c r="F51">
        <v>13.478386167147001</v>
      </c>
      <c r="G51" s="3">
        <f t="shared" si="10"/>
        <v>15.6134870317003</v>
      </c>
      <c r="H51">
        <f t="shared" si="11"/>
        <v>2.0962460811298227</v>
      </c>
      <c r="I51" s="2"/>
      <c r="J51" s="1"/>
      <c r="M51" s="1">
        <v>36</v>
      </c>
      <c r="N51" s="1">
        <v>18.84726225</v>
      </c>
      <c r="O51" s="1">
        <v>15.850144090000001</v>
      </c>
      <c r="P51" s="1">
        <v>18.84726225</v>
      </c>
      <c r="Q51" s="2">
        <v>17.84822286</v>
      </c>
      <c r="R51" s="1">
        <v>1.730386974</v>
      </c>
    </row>
    <row r="52" spans="3:18" x14ac:dyDescent="0.3">
      <c r="C52" s="5">
        <v>48</v>
      </c>
      <c r="D52">
        <v>20.227665706051901</v>
      </c>
      <c r="E52">
        <v>18.185446685879</v>
      </c>
      <c r="F52">
        <v>15.043227665706048</v>
      </c>
      <c r="G52" s="3">
        <f t="shared" si="10"/>
        <v>17.818780019212316</v>
      </c>
      <c r="H52">
        <f t="shared" si="11"/>
        <v>2.6115958304989726</v>
      </c>
      <c r="I52" s="2"/>
      <c r="J52" s="1"/>
      <c r="M52" s="1">
        <v>48</v>
      </c>
      <c r="N52" s="1">
        <v>18.962536020000002</v>
      </c>
      <c r="O52" s="1">
        <v>16.94524496</v>
      </c>
      <c r="P52" s="1">
        <v>22.190201729999998</v>
      </c>
      <c r="Q52" s="2">
        <v>19.365994239999999</v>
      </c>
      <c r="R52" s="1">
        <v>2.6456524309999998</v>
      </c>
    </row>
    <row r="53" spans="3:18" x14ac:dyDescent="0.3">
      <c r="C53" s="5">
        <v>60</v>
      </c>
      <c r="D53">
        <v>21.414985590778102</v>
      </c>
      <c r="E53">
        <v>19.374870317002902</v>
      </c>
      <c r="F53">
        <v>18.054755043227701</v>
      </c>
      <c r="G53" s="3">
        <f t="shared" si="10"/>
        <v>19.6148703170029</v>
      </c>
      <c r="H53">
        <f t="shared" si="11"/>
        <v>1.6929227191968088</v>
      </c>
      <c r="I53" s="1"/>
      <c r="J53" s="1"/>
      <c r="M53" s="1">
        <v>60</v>
      </c>
      <c r="N53" s="1">
        <v>26.85878963</v>
      </c>
      <c r="O53" s="1">
        <v>25.475504319999999</v>
      </c>
      <c r="P53" s="1">
        <v>24.265129680000001</v>
      </c>
      <c r="Q53" s="2">
        <v>25.53314121</v>
      </c>
      <c r="R53" s="1">
        <v>1.2977902299999999</v>
      </c>
    </row>
    <row r="54" spans="3:18" x14ac:dyDescent="0.3">
      <c r="C54" s="5">
        <v>72</v>
      </c>
      <c r="D54">
        <v>30.734870317002901</v>
      </c>
      <c r="E54">
        <v>27.770028818443802</v>
      </c>
      <c r="F54">
        <v>25.605187319884699</v>
      </c>
      <c r="G54" s="3">
        <f t="shared" si="10"/>
        <v>28.036695485110471</v>
      </c>
      <c r="H54">
        <f t="shared" si="11"/>
        <v>2.5752175143207277</v>
      </c>
      <c r="J54" s="1"/>
      <c r="M54" s="1">
        <v>72</v>
      </c>
      <c r="N54" s="1">
        <v>25.648414989999999</v>
      </c>
      <c r="O54" s="1">
        <v>24.207492800000001</v>
      </c>
      <c r="P54" s="1">
        <v>23.63112392</v>
      </c>
      <c r="Q54" s="2">
        <v>24.495677229999998</v>
      </c>
      <c r="R54" s="1">
        <v>1.0390637680000001</v>
      </c>
    </row>
    <row r="55" spans="3:18" x14ac:dyDescent="0.3">
      <c r="C55" s="5"/>
      <c r="M55" s="1"/>
      <c r="N55" s="1"/>
      <c r="O55" s="1"/>
      <c r="P55" s="1"/>
      <c r="Q55" s="1"/>
      <c r="R55" s="1"/>
    </row>
    <row r="56" spans="3:18" x14ac:dyDescent="0.3">
      <c r="C56" s="5"/>
      <c r="F56" s="3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D896A-62E6-47D0-A08F-4502FFD527C7}">
  <dimension ref="B3:Q59"/>
  <sheetViews>
    <sheetView topLeftCell="A3" workbookViewId="0">
      <selection activeCell="J3" sqref="J3"/>
    </sheetView>
  </sheetViews>
  <sheetFormatPr defaultRowHeight="14.4" x14ac:dyDescent="0.3"/>
  <cols>
    <col min="2" max="2" width="10.88671875" customWidth="1"/>
    <col min="11" max="11" width="10.6640625" customWidth="1"/>
  </cols>
  <sheetData>
    <row r="3" spans="2:17" ht="18" x14ac:dyDescent="0.35">
      <c r="C3" s="11" t="s">
        <v>19</v>
      </c>
      <c r="D3" s="11"/>
      <c r="E3" s="11"/>
      <c r="F3" s="11"/>
      <c r="G3" s="5"/>
      <c r="H3" s="5"/>
      <c r="J3" s="11" t="s">
        <v>37</v>
      </c>
    </row>
    <row r="4" spans="2:17" ht="18" x14ac:dyDescent="0.35">
      <c r="C4" s="10"/>
      <c r="D4" s="10"/>
      <c r="E4" s="10"/>
      <c r="F4" s="10"/>
    </row>
    <row r="5" spans="2:17" ht="18" x14ac:dyDescent="0.35">
      <c r="E5" s="11" t="s">
        <v>28</v>
      </c>
    </row>
    <row r="6" spans="2:17" x14ac:dyDescent="0.3">
      <c r="D6" s="5"/>
    </row>
    <row r="7" spans="2:17" x14ac:dyDescent="0.3">
      <c r="E7" s="5" t="s">
        <v>21</v>
      </c>
      <c r="N7" s="5" t="s">
        <v>23</v>
      </c>
      <c r="O7" s="5"/>
      <c r="P7" s="5"/>
    </row>
    <row r="10" spans="2:17" x14ac:dyDescent="0.3">
      <c r="G10" s="5" t="s">
        <v>18</v>
      </c>
      <c r="H10" s="5"/>
      <c r="P10" s="5" t="s">
        <v>18</v>
      </c>
    </row>
    <row r="12" spans="2:17" x14ac:dyDescent="0.3">
      <c r="D12" s="5" t="s">
        <v>0</v>
      </c>
      <c r="G12" s="5" t="s">
        <v>2</v>
      </c>
      <c r="H12" t="s">
        <v>5</v>
      </c>
      <c r="M12" s="7" t="s">
        <v>0</v>
      </c>
      <c r="N12" s="1"/>
      <c r="O12" s="1"/>
      <c r="P12" s="7" t="s">
        <v>2</v>
      </c>
      <c r="Q12" s="1" t="s">
        <v>5</v>
      </c>
    </row>
    <row r="13" spans="2:17" x14ac:dyDescent="0.3">
      <c r="B13" s="5" t="s">
        <v>22</v>
      </c>
      <c r="C13" s="5">
        <v>12</v>
      </c>
      <c r="D13">
        <v>12.173576369328003</v>
      </c>
      <c r="E13">
        <v>11.3987</v>
      </c>
      <c r="F13">
        <v>16.365400000000001</v>
      </c>
      <c r="G13" s="4">
        <f>AVERAGE(D13:F13)</f>
        <v>13.312558789776</v>
      </c>
      <c r="H13">
        <f t="shared" ref="H13:H18" si="0">STDEV(D13:F13)</f>
        <v>2.6720755861440706</v>
      </c>
      <c r="K13" s="5" t="s">
        <v>22</v>
      </c>
      <c r="L13" s="2">
        <v>12</v>
      </c>
      <c r="M13">
        <v>9.8274726224783802</v>
      </c>
      <c r="N13" s="1">
        <v>11.115273775216099</v>
      </c>
      <c r="O13" s="1">
        <v>8.6541786743515807</v>
      </c>
      <c r="P13" s="7">
        <f>AVERAGE(M13:O13)</f>
        <v>9.8656416906820201</v>
      </c>
      <c r="Q13" s="1">
        <f>STDEV(M13:O13)</f>
        <v>1.2309914427811854</v>
      </c>
    </row>
    <row r="14" spans="2:17" x14ac:dyDescent="0.3">
      <c r="C14" s="5">
        <v>24</v>
      </c>
      <c r="D14">
        <v>21.659132560633001</v>
      </c>
      <c r="E14">
        <v>12.284599999999999</v>
      </c>
      <c r="F14">
        <v>15.385400000000001</v>
      </c>
      <c r="G14" s="4">
        <f t="shared" ref="G14:G18" si="1">AVERAGE(D14:F14)</f>
        <v>16.443044186877668</v>
      </c>
      <c r="H14">
        <f t="shared" si="0"/>
        <v>4.7759212307280698</v>
      </c>
      <c r="L14" s="2">
        <v>24</v>
      </c>
      <c r="M14">
        <v>13.713832853026</v>
      </c>
      <c r="N14" s="1">
        <v>14.412103746397699</v>
      </c>
      <c r="O14" s="1">
        <v>11.8155619596542</v>
      </c>
      <c r="P14" s="7">
        <f t="shared" ref="P14:P18" si="2">AVERAGE(M14:O14)</f>
        <v>13.313832853025966</v>
      </c>
      <c r="Q14" s="1">
        <f t="shared" ref="Q14:Q18" si="3">STDEV(M14:O14)</f>
        <v>1.3436916731811286</v>
      </c>
    </row>
    <row r="15" spans="2:17" x14ac:dyDescent="0.3">
      <c r="C15" s="5">
        <v>36</v>
      </c>
      <c r="D15">
        <v>22.155472623241</v>
      </c>
      <c r="E15">
        <v>24.863499999999998</v>
      </c>
      <c r="F15">
        <v>27.8736</v>
      </c>
      <c r="G15" s="4">
        <f t="shared" si="1"/>
        <v>24.964190874413664</v>
      </c>
      <c r="H15">
        <f t="shared" si="0"/>
        <v>2.8603931833495957</v>
      </c>
      <c r="L15" s="2">
        <v>36</v>
      </c>
      <c r="M15">
        <v>16.897694524495702</v>
      </c>
      <c r="N15" s="1">
        <v>14.8904899135447</v>
      </c>
      <c r="O15" s="1">
        <v>18.904899135446701</v>
      </c>
      <c r="P15" s="7">
        <f t="shared" si="2"/>
        <v>16.897694524495702</v>
      </c>
      <c r="Q15" s="1">
        <f t="shared" si="3"/>
        <v>2.0072046109510007</v>
      </c>
    </row>
    <row r="16" spans="2:17" x14ac:dyDescent="0.3">
      <c r="C16" s="5">
        <v>48</v>
      </c>
      <c r="D16">
        <v>28.708945246481999</v>
      </c>
      <c r="E16">
        <v>27.258299999999998</v>
      </c>
      <c r="F16">
        <v>29.249199999999998</v>
      </c>
      <c r="G16" s="4">
        <f t="shared" si="1"/>
        <v>28.405481748827331</v>
      </c>
      <c r="H16">
        <f t="shared" si="0"/>
        <v>1.0295573190971947</v>
      </c>
      <c r="L16" s="2">
        <v>48</v>
      </c>
      <c r="M16" t="s">
        <v>9</v>
      </c>
      <c r="N16" s="1">
        <v>20.786743515850102</v>
      </c>
      <c r="O16" s="1">
        <v>24.132564841498599</v>
      </c>
      <c r="P16" s="7">
        <f t="shared" si="2"/>
        <v>22.459654178674349</v>
      </c>
      <c r="Q16" s="1">
        <f t="shared" si="3"/>
        <v>2.3658529480046164</v>
      </c>
    </row>
    <row r="17" spans="3:17" x14ac:dyDescent="0.3">
      <c r="C17" s="5">
        <v>60</v>
      </c>
      <c r="D17">
        <v>31.088282423715004</v>
      </c>
      <c r="E17">
        <v>35.747599999999998</v>
      </c>
      <c r="F17">
        <v>34.9846</v>
      </c>
      <c r="G17" s="4">
        <f t="shared" si="1"/>
        <v>33.940160807905002</v>
      </c>
      <c r="H17">
        <f t="shared" si="0"/>
        <v>2.4990898320503825</v>
      </c>
      <c r="L17" s="2">
        <v>60</v>
      </c>
      <c r="M17">
        <v>24.785302593659949</v>
      </c>
      <c r="N17" s="1">
        <v>23.553314121037499</v>
      </c>
      <c r="O17" s="1">
        <v>26.0172910662824</v>
      </c>
      <c r="P17" s="7">
        <f t="shared" si="2"/>
        <v>24.785302593659949</v>
      </c>
      <c r="Q17" s="1">
        <f t="shared" si="3"/>
        <v>1.2319884726224508</v>
      </c>
    </row>
    <row r="18" spans="3:17" x14ac:dyDescent="0.3">
      <c r="C18" s="5">
        <v>72</v>
      </c>
      <c r="D18">
        <v>39.989466862291998</v>
      </c>
      <c r="E18">
        <v>34.885599999999997</v>
      </c>
      <c r="F18">
        <v>38.650300000000001</v>
      </c>
      <c r="G18" s="4">
        <f t="shared" si="1"/>
        <v>37.841788954097332</v>
      </c>
      <c r="H18">
        <f t="shared" si="0"/>
        <v>2.6462486316502027</v>
      </c>
      <c r="L18" s="2">
        <v>72</v>
      </c>
      <c r="M18">
        <v>29.6279510086455</v>
      </c>
      <c r="N18" s="1">
        <v>27.682997118155601</v>
      </c>
      <c r="O18" s="1">
        <v>31.5389048991354</v>
      </c>
      <c r="P18" s="7">
        <f t="shared" si="2"/>
        <v>29.616617675312167</v>
      </c>
      <c r="Q18" s="1">
        <f t="shared" si="3"/>
        <v>1.9279788736364494</v>
      </c>
    </row>
    <row r="19" spans="3:17" x14ac:dyDescent="0.3">
      <c r="C19" s="5"/>
      <c r="G19">
        <f t="shared" ref="G19" si="4">D19*1.1</f>
        <v>0</v>
      </c>
      <c r="L19" s="4"/>
    </row>
    <row r="20" spans="3:17" x14ac:dyDescent="0.3">
      <c r="C20" s="5"/>
      <c r="L20" s="4"/>
    </row>
    <row r="21" spans="3:17" x14ac:dyDescent="0.3">
      <c r="C21" s="5"/>
      <c r="D21" s="13" t="s">
        <v>31</v>
      </c>
      <c r="G21" s="4" t="s">
        <v>2</v>
      </c>
      <c r="H21" t="s">
        <v>6</v>
      </c>
      <c r="L21" s="4"/>
      <c r="M21" s="7" t="s">
        <v>10</v>
      </c>
      <c r="N21" s="1"/>
      <c r="O21" s="1"/>
      <c r="P21" s="7" t="s">
        <v>11</v>
      </c>
      <c r="Q21" s="6" t="s">
        <v>5</v>
      </c>
    </row>
    <row r="22" spans="3:17" x14ac:dyDescent="0.3">
      <c r="C22" s="5">
        <v>12</v>
      </c>
      <c r="D22">
        <v>9.6628242074928004</v>
      </c>
      <c r="E22">
        <v>7.8069164265130002</v>
      </c>
      <c r="F22">
        <v>8.9769452449559992</v>
      </c>
      <c r="G22" s="4">
        <f>AVERAGE(D22:F22)</f>
        <v>8.8155619596539339</v>
      </c>
      <c r="H22">
        <f t="shared" ref="H22:H27" si="5">_xlfn.STDEV.S(D22:F22)</f>
        <v>0.93841986682748113</v>
      </c>
      <c r="L22" s="2">
        <v>12</v>
      </c>
      <c r="M22" s="1">
        <v>8.7896253602305467</v>
      </c>
      <c r="N22" s="1">
        <v>8.9625360230547546</v>
      </c>
      <c r="O22" s="1">
        <v>8.7031700288184446</v>
      </c>
      <c r="P22" s="7">
        <v>8.8184438040345814</v>
      </c>
      <c r="Q22" s="1">
        <v>0.13206270014281909</v>
      </c>
    </row>
    <row r="23" spans="3:17" x14ac:dyDescent="0.3">
      <c r="C23" s="5">
        <v>24</v>
      </c>
      <c r="D23">
        <v>14.092219020172911</v>
      </c>
      <c r="E23">
        <v>10.518731988472624</v>
      </c>
      <c r="F23">
        <v>8.1959654178674004</v>
      </c>
      <c r="G23" s="4">
        <f t="shared" ref="G23:G27" si="6">AVERAGE(D23:F23)</f>
        <v>10.935638808837645</v>
      </c>
      <c r="H23">
        <f t="shared" si="5"/>
        <v>2.9701532129379014</v>
      </c>
      <c r="L23" s="2">
        <v>24</v>
      </c>
      <c r="M23" s="1">
        <v>8.3285302593659924</v>
      </c>
      <c r="N23" s="1">
        <v>9.7982708933717575</v>
      </c>
      <c r="O23" s="1">
        <v>9.3659942363112396</v>
      </c>
      <c r="P23" s="7">
        <v>9.1642651296829953</v>
      </c>
      <c r="Q23" s="1">
        <v>0.75535114824675342</v>
      </c>
    </row>
    <row r="24" spans="3:17" x14ac:dyDescent="0.3">
      <c r="C24" s="5">
        <v>36</v>
      </c>
      <c r="D24">
        <v>17.36</v>
      </c>
      <c r="E24">
        <v>21.668587896253602</v>
      </c>
      <c r="F24">
        <v>13.200230547550399</v>
      </c>
      <c r="G24" s="4">
        <f t="shared" si="6"/>
        <v>17.409606147934664</v>
      </c>
      <c r="H24">
        <f t="shared" si="5"/>
        <v>4.2343966068105505</v>
      </c>
      <c r="L24" s="2">
        <v>36</v>
      </c>
      <c r="M24" s="1">
        <v>11.8530259365994</v>
      </c>
      <c r="N24" s="1">
        <v>12.247838616714697</v>
      </c>
      <c r="O24" s="1">
        <v>14.7463976945245</v>
      </c>
      <c r="P24" s="7">
        <v>12.949087415946201</v>
      </c>
      <c r="Q24" s="1">
        <v>1.5689845254837169</v>
      </c>
    </row>
    <row r="25" spans="3:17" x14ac:dyDescent="0.3">
      <c r="C25" s="5">
        <v>48</v>
      </c>
      <c r="D25">
        <v>17.2046109510086</v>
      </c>
      <c r="E25">
        <v>21.227665706051901</v>
      </c>
      <c r="F25">
        <v>18.29</v>
      </c>
      <c r="G25" s="4">
        <f t="shared" si="6"/>
        <v>18.907425552353498</v>
      </c>
      <c r="H25">
        <f t="shared" si="5"/>
        <v>2.0813825033000057</v>
      </c>
      <c r="L25" s="2">
        <v>48</v>
      </c>
      <c r="M25" s="1">
        <v>14.317002881844401</v>
      </c>
      <c r="N25" s="1">
        <v>12.853025936599421</v>
      </c>
      <c r="O25" s="1">
        <v>17.383285302593698</v>
      </c>
      <c r="P25" s="7">
        <v>14.851104707012505</v>
      </c>
      <c r="Q25" s="1">
        <v>2.3118739261756329</v>
      </c>
    </row>
    <row r="26" spans="3:17" x14ac:dyDescent="0.3">
      <c r="C26" s="5">
        <v>60</v>
      </c>
      <c r="D26">
        <v>22.4063400576369</v>
      </c>
      <c r="E26">
        <v>28.414985590778098</v>
      </c>
      <c r="F26">
        <v>21.057636887608101</v>
      </c>
      <c r="G26" s="4">
        <f t="shared" si="6"/>
        <v>23.959654178674366</v>
      </c>
      <c r="H26">
        <f t="shared" si="5"/>
        <v>3.9169163322657572</v>
      </c>
      <c r="L26" s="2">
        <v>60</v>
      </c>
      <c r="M26" s="1">
        <v>16.253602305475503</v>
      </c>
      <c r="N26" s="1">
        <v>17.291066282420747</v>
      </c>
      <c r="O26" s="1">
        <v>20.570605187319899</v>
      </c>
      <c r="P26" s="7">
        <v>18.038424591738718</v>
      </c>
      <c r="Q26" s="1">
        <v>2.2534499777770098</v>
      </c>
    </row>
    <row r="27" spans="3:17" x14ac:dyDescent="0.3">
      <c r="C27" s="5">
        <v>72</v>
      </c>
      <c r="D27">
        <v>30.9654178674351</v>
      </c>
      <c r="E27">
        <v>25.734870317002901</v>
      </c>
      <c r="F27">
        <v>25.533141210374598</v>
      </c>
      <c r="G27" s="4">
        <f t="shared" si="6"/>
        <v>27.411143131604202</v>
      </c>
      <c r="H27">
        <f t="shared" si="5"/>
        <v>3.0797443613780064</v>
      </c>
      <c r="L27" s="2">
        <v>72</v>
      </c>
      <c r="M27" s="1">
        <v>16.129682997118199</v>
      </c>
      <c r="N27" s="1">
        <v>19.884726224783854</v>
      </c>
      <c r="O27" s="1">
        <v>21.801152737752201</v>
      </c>
      <c r="P27" s="7">
        <v>19.27185398655142</v>
      </c>
      <c r="Q27" s="1">
        <v>2.8849786030452096</v>
      </c>
    </row>
    <row r="28" spans="3:17" x14ac:dyDescent="0.3">
      <c r="C28" s="5"/>
      <c r="G28" s="4"/>
      <c r="L28" s="4"/>
      <c r="P28" s="4"/>
    </row>
    <row r="29" spans="3:17" x14ac:dyDescent="0.3">
      <c r="C29" s="5"/>
      <c r="F29">
        <v>3</v>
      </c>
      <c r="G29" s="4"/>
      <c r="L29" s="4"/>
      <c r="P29" s="4"/>
    </row>
    <row r="30" spans="3:17" x14ac:dyDescent="0.3">
      <c r="C30" s="5"/>
      <c r="D30" s="13" t="s">
        <v>7</v>
      </c>
      <c r="G30" s="4"/>
      <c r="L30" s="4"/>
      <c r="M30" s="7" t="s">
        <v>7</v>
      </c>
      <c r="N30" s="1"/>
      <c r="O30" s="1"/>
      <c r="P30" s="7"/>
      <c r="Q30" s="1"/>
    </row>
    <row r="31" spans="3:17" x14ac:dyDescent="0.3">
      <c r="C31" s="5">
        <v>12</v>
      </c>
      <c r="D31">
        <v>11.152737752161384</v>
      </c>
      <c r="E31">
        <v>5.9942363112391934</v>
      </c>
      <c r="F31">
        <v>8.2899999999999991</v>
      </c>
      <c r="G31" s="4">
        <f>AVERAGE(D31:F31)</f>
        <v>8.4789913544668583</v>
      </c>
      <c r="H31">
        <f t="shared" ref="H31:H36" si="7">_xlfn.STDEV.S(D31:E31)</f>
        <v>3.6476113496366551</v>
      </c>
      <c r="L31" s="2">
        <v>12</v>
      </c>
      <c r="M31" s="1">
        <v>8.4149855907780964</v>
      </c>
      <c r="N31" s="1">
        <v>10.086455331412104</v>
      </c>
      <c r="O31" s="1">
        <v>9.5677233429394821</v>
      </c>
      <c r="P31" s="7">
        <v>9.3563880883765602</v>
      </c>
      <c r="Q31" s="1">
        <v>0.85554059858644937</v>
      </c>
    </row>
    <row r="32" spans="3:17" x14ac:dyDescent="0.3">
      <c r="C32" s="5">
        <v>24</v>
      </c>
      <c r="D32">
        <v>8.2910662824207009</v>
      </c>
      <c r="E32">
        <v>5.8789625360230549</v>
      </c>
      <c r="F32">
        <v>10.27</v>
      </c>
      <c r="G32" s="4">
        <f t="shared" ref="G32:G36" si="8">AVERAGE(D32:F32)</f>
        <v>8.1466762728145863</v>
      </c>
      <c r="H32">
        <f t="shared" si="7"/>
        <v>1.7056149160032532</v>
      </c>
      <c r="L32" s="2">
        <v>24</v>
      </c>
      <c r="M32" s="1">
        <v>9.3083573487031686</v>
      </c>
      <c r="N32" s="1">
        <v>10.172910662824208</v>
      </c>
      <c r="O32" s="1">
        <v>7.5216138328530278</v>
      </c>
      <c r="P32" s="7">
        <v>9.0009606147934687</v>
      </c>
      <c r="Q32" s="1">
        <v>1.3521143754015637</v>
      </c>
    </row>
    <row r="33" spans="3:17" x14ac:dyDescent="0.3">
      <c r="C33" s="5">
        <v>36</v>
      </c>
      <c r="D33">
        <v>13.014409221902</v>
      </c>
      <c r="E33">
        <v>14.293948126801153</v>
      </c>
      <c r="F33">
        <v>16.23</v>
      </c>
      <c r="G33" s="4">
        <f t="shared" si="8"/>
        <v>14.512785782901053</v>
      </c>
      <c r="H33">
        <f t="shared" si="7"/>
        <v>0.90477063644620037</v>
      </c>
      <c r="L33" s="2">
        <v>36</v>
      </c>
      <c r="M33" s="1">
        <v>9.6829971181556189</v>
      </c>
      <c r="N33" s="1">
        <v>13.631123919308358</v>
      </c>
      <c r="O33" s="1">
        <v>9.0489913544668568</v>
      </c>
      <c r="P33" s="7">
        <v>10.787704130643611</v>
      </c>
      <c r="Q33" s="1">
        <v>2.4827943728841788</v>
      </c>
    </row>
    <row r="34" spans="3:17" x14ac:dyDescent="0.3">
      <c r="C34" s="5">
        <v>48</v>
      </c>
      <c r="D34">
        <v>15.706051873198801</v>
      </c>
      <c r="E34">
        <v>11.123919308357349</v>
      </c>
      <c r="F34">
        <v>17.84</v>
      </c>
      <c r="G34" s="4">
        <f t="shared" si="8"/>
        <v>14.889990393852051</v>
      </c>
      <c r="H34">
        <f t="shared" si="7"/>
        <v>3.2400570088950951</v>
      </c>
      <c r="L34" s="2">
        <v>48</v>
      </c>
      <c r="M34" s="1">
        <v>9.4524495677233453</v>
      </c>
      <c r="N34" s="1">
        <v>11.75792507204611</v>
      </c>
      <c r="O34" s="1">
        <v>14.351585014409221</v>
      </c>
      <c r="P34" s="7">
        <v>11.853986551392893</v>
      </c>
      <c r="Q34" s="1">
        <v>2.450979985047649</v>
      </c>
    </row>
    <row r="35" spans="3:17" x14ac:dyDescent="0.3">
      <c r="C35" s="5">
        <v>60</v>
      </c>
      <c r="D35">
        <v>21.4092219020173</v>
      </c>
      <c r="E35">
        <v>18.210374639769501</v>
      </c>
      <c r="F35">
        <v>17.920000000000002</v>
      </c>
      <c r="G35" s="4">
        <f t="shared" si="8"/>
        <v>19.179865513928934</v>
      </c>
      <c r="H35">
        <f t="shared" si="7"/>
        <v>2.2619265911154414</v>
      </c>
      <c r="L35" s="2">
        <v>60</v>
      </c>
      <c r="M35" s="1">
        <v>16.870317002881801</v>
      </c>
      <c r="N35" s="1">
        <v>13.19884726224784</v>
      </c>
      <c r="O35" s="1">
        <v>17.86743515850144</v>
      </c>
      <c r="P35" s="7">
        <v>15.978866474543693</v>
      </c>
      <c r="Q35" s="1">
        <v>2.4586462270154277</v>
      </c>
    </row>
    <row r="36" spans="3:17" x14ac:dyDescent="0.3">
      <c r="C36" s="5">
        <v>72</v>
      </c>
      <c r="D36">
        <v>27.6080691642651</v>
      </c>
      <c r="E36">
        <v>24.351585014409221</v>
      </c>
      <c r="F36">
        <v>21.28</v>
      </c>
      <c r="G36" s="4">
        <f t="shared" si="8"/>
        <v>24.413218059558108</v>
      </c>
      <c r="H36">
        <f t="shared" si="7"/>
        <v>2.3026820251896014</v>
      </c>
      <c r="L36" s="2">
        <v>72</v>
      </c>
      <c r="M36" s="1">
        <v>13.374639769452401</v>
      </c>
      <c r="N36" s="1">
        <v>15.5446685878963</v>
      </c>
      <c r="O36" s="1">
        <v>16.723342939481299</v>
      </c>
      <c r="P36" s="7">
        <v>15.214217098943331</v>
      </c>
      <c r="Q36" s="1">
        <v>1.6986323528514999</v>
      </c>
    </row>
    <row r="37" spans="3:17" x14ac:dyDescent="0.3">
      <c r="C37" s="5"/>
      <c r="G37" s="4"/>
      <c r="L37" s="4"/>
      <c r="P37" s="4"/>
    </row>
    <row r="38" spans="3:17" x14ac:dyDescent="0.3">
      <c r="C38" s="5"/>
      <c r="G38" s="4"/>
      <c r="L38" s="4"/>
      <c r="P38" s="4"/>
    </row>
    <row r="39" spans="3:17" x14ac:dyDescent="0.3">
      <c r="C39" s="5"/>
      <c r="D39" s="13" t="s">
        <v>32</v>
      </c>
      <c r="G39" s="4"/>
      <c r="L39" s="4"/>
      <c r="M39" s="7" t="s">
        <v>3</v>
      </c>
      <c r="N39" s="1"/>
      <c r="O39" s="1"/>
      <c r="P39" s="7"/>
      <c r="Q39" s="1"/>
    </row>
    <row r="40" spans="3:17" x14ac:dyDescent="0.3">
      <c r="C40" s="5">
        <v>12</v>
      </c>
      <c r="D40">
        <v>9.106628242074926</v>
      </c>
      <c r="E40">
        <v>8.9625360230547546</v>
      </c>
      <c r="F40">
        <v>8.0403458213256478</v>
      </c>
      <c r="G40" s="4">
        <f t="shared" ref="G40:G45" si="9">AVERAGE(D40:E40)</f>
        <v>9.0345821325648394</v>
      </c>
      <c r="H40">
        <f t="shared" ref="H40:H45" si="10">_xlfn.STDEV.S(D40:F40)</f>
        <v>0.57852622189869496</v>
      </c>
      <c r="L40" s="2">
        <v>12</v>
      </c>
      <c r="M40" s="1">
        <v>8.1556195965417864</v>
      </c>
      <c r="N40" s="1">
        <v>9.9711815561959654</v>
      </c>
      <c r="O40" s="1">
        <v>10.288184438040343</v>
      </c>
      <c r="P40" s="7">
        <v>9.4716618635926988</v>
      </c>
      <c r="Q40" s="1">
        <v>1.1506946351108045</v>
      </c>
    </row>
    <row r="41" spans="3:17" x14ac:dyDescent="0.3">
      <c r="C41" s="5">
        <v>24</v>
      </c>
      <c r="D41">
        <v>8</v>
      </c>
      <c r="E41">
        <v>10.256484149855901</v>
      </c>
      <c r="F41">
        <v>11.729106628242073</v>
      </c>
      <c r="G41" s="4">
        <f t="shared" si="9"/>
        <v>9.1282420749279503</v>
      </c>
      <c r="H41">
        <f t="shared" si="10"/>
        <v>1.8782338302777166</v>
      </c>
      <c r="L41" s="2">
        <v>24</v>
      </c>
      <c r="M41" s="1">
        <v>8.2132564841498557</v>
      </c>
      <c r="N41" s="1">
        <v>11.527377521613831</v>
      </c>
      <c r="O41" s="1">
        <v>11.239193083573488</v>
      </c>
      <c r="P41" s="7">
        <v>10.326609029779059</v>
      </c>
      <c r="Q41" s="1">
        <v>1.8358803893963798</v>
      </c>
    </row>
    <row r="42" spans="3:17" x14ac:dyDescent="0.3">
      <c r="C42" s="5">
        <v>36</v>
      </c>
      <c r="D42">
        <v>11.530259365994199</v>
      </c>
      <c r="E42" t="s">
        <v>8</v>
      </c>
      <c r="F42">
        <v>12.737752161383284</v>
      </c>
      <c r="G42" s="4">
        <f t="shared" si="9"/>
        <v>11.530259365994199</v>
      </c>
      <c r="H42">
        <f t="shared" si="10"/>
        <v>0.85382634385352207</v>
      </c>
      <c r="L42" s="2">
        <v>36</v>
      </c>
      <c r="M42" s="1">
        <v>9.4812680115273782</v>
      </c>
      <c r="N42" s="1">
        <v>12.478386167146974</v>
      </c>
      <c r="O42" s="1">
        <v>11.152737752161382</v>
      </c>
      <c r="P42" s="7">
        <v>11.037463976945245</v>
      </c>
      <c r="Q42" s="1">
        <v>1.5018806018207984</v>
      </c>
    </row>
    <row r="43" spans="3:17" x14ac:dyDescent="0.3">
      <c r="C43" s="5">
        <v>48</v>
      </c>
      <c r="D43">
        <v>17.118155619596536</v>
      </c>
      <c r="E43">
        <v>10.573487031700299</v>
      </c>
      <c r="F43">
        <v>5</v>
      </c>
      <c r="G43" s="4">
        <f t="shared" si="9"/>
        <v>13.845821325648417</v>
      </c>
      <c r="H43">
        <f t="shared" si="10"/>
        <v>6.0655604335555369</v>
      </c>
      <c r="L43" s="2">
        <v>48</v>
      </c>
      <c r="M43" s="1">
        <v>9.855907780979825</v>
      </c>
      <c r="N43" s="1">
        <v>11.412103746397694</v>
      </c>
      <c r="O43" s="1">
        <v>16.138328530259368</v>
      </c>
      <c r="P43" s="7">
        <v>12.468780019212295</v>
      </c>
      <c r="Q43" s="1">
        <v>3.2717925021143457</v>
      </c>
    </row>
    <row r="44" spans="3:17" x14ac:dyDescent="0.3">
      <c r="C44" s="5">
        <v>60</v>
      </c>
      <c r="D44">
        <v>14.726224783861699</v>
      </c>
      <c r="E44">
        <v>19.682997118155601</v>
      </c>
      <c r="F44">
        <v>17.7463976945245</v>
      </c>
      <c r="G44" s="4">
        <f t="shared" si="9"/>
        <v>17.20461095100865</v>
      </c>
      <c r="H44">
        <f t="shared" si="10"/>
        <v>2.4980476947652392</v>
      </c>
      <c r="L44" s="2">
        <v>60</v>
      </c>
      <c r="M44" s="1">
        <v>11.296829971181555</v>
      </c>
      <c r="N44" s="1">
        <v>15.158501440922187</v>
      </c>
      <c r="O44" s="1">
        <v>14.731988472622501</v>
      </c>
      <c r="P44" s="7">
        <v>13.72910662824208</v>
      </c>
      <c r="Q44" s="1">
        <v>2.1171810575369157</v>
      </c>
    </row>
    <row r="45" spans="3:17" x14ac:dyDescent="0.3">
      <c r="C45" s="5">
        <v>72</v>
      </c>
      <c r="D45">
        <v>16.743515850144099</v>
      </c>
      <c r="E45">
        <v>21.023054755043201</v>
      </c>
      <c r="F45">
        <v>20.317002881844374</v>
      </c>
      <c r="G45" s="4">
        <f t="shared" si="9"/>
        <v>18.883285302593649</v>
      </c>
      <c r="H45">
        <f t="shared" si="10"/>
        <v>2.2942962629065806</v>
      </c>
      <c r="L45" s="2">
        <v>72</v>
      </c>
      <c r="M45" s="1">
        <v>12.680115273775209</v>
      </c>
      <c r="N45" s="1">
        <v>12.247838616714699</v>
      </c>
      <c r="O45" s="1">
        <v>16.426512968299708</v>
      </c>
      <c r="P45" s="7">
        <v>13.784822286263207</v>
      </c>
      <c r="Q45" s="1">
        <v>2.2979584464756315</v>
      </c>
    </row>
    <row r="46" spans="3:17" x14ac:dyDescent="0.3">
      <c r="C46" s="5"/>
      <c r="G46" s="4"/>
      <c r="L46" s="4"/>
      <c r="P46" s="4"/>
    </row>
    <row r="47" spans="3:17" x14ac:dyDescent="0.3">
      <c r="C47" s="5"/>
      <c r="G47" s="4"/>
      <c r="L47" s="4"/>
      <c r="P47" s="4"/>
    </row>
    <row r="48" spans="3:17" x14ac:dyDescent="0.3">
      <c r="C48" s="5"/>
      <c r="D48" s="13" t="s">
        <v>33</v>
      </c>
      <c r="G48" s="4"/>
      <c r="L48" s="7"/>
      <c r="M48" s="7" t="s">
        <v>4</v>
      </c>
      <c r="N48" s="1"/>
      <c r="O48" s="1"/>
      <c r="P48" s="7"/>
      <c r="Q48" s="1"/>
    </row>
    <row r="49" spans="3:17" x14ac:dyDescent="0.3">
      <c r="C49" s="5">
        <v>12</v>
      </c>
      <c r="D49">
        <v>10.7953890489914</v>
      </c>
      <c r="E49">
        <v>9.2478386167147004</v>
      </c>
      <c r="F49">
        <v>8.0403458213256478</v>
      </c>
      <c r="G49" s="4">
        <f t="shared" ref="G49:G54" si="11">AVERAGE(D49:E49)</f>
        <v>10.021613832853049</v>
      </c>
      <c r="H49">
        <f t="shared" ref="H49:H54" si="12">_xlfn.STDEV.S(D49:F49)</f>
        <v>1.3810149877091225</v>
      </c>
      <c r="L49" s="2">
        <v>12</v>
      </c>
      <c r="M49" s="1">
        <v>7.4351585014409203</v>
      </c>
      <c r="N49" s="1">
        <v>5.3602305475504304</v>
      </c>
      <c r="O49" s="1">
        <v>8.93371757925072</v>
      </c>
      <c r="P49" s="7">
        <v>7.2430355427473572</v>
      </c>
      <c r="Q49" s="1">
        <v>1.7944736874291038</v>
      </c>
    </row>
    <row r="50" spans="3:17" x14ac:dyDescent="0.3">
      <c r="C50" s="5">
        <v>24</v>
      </c>
      <c r="D50">
        <v>8.4927953890490002</v>
      </c>
      <c r="E50">
        <v>10.9769452449568</v>
      </c>
      <c r="F50">
        <v>11.729106628242073</v>
      </c>
      <c r="G50" s="4">
        <f t="shared" si="11"/>
        <v>9.7348703170029012</v>
      </c>
      <c r="H50">
        <f t="shared" si="12"/>
        <v>1.6936379822756222</v>
      </c>
      <c r="L50" s="2">
        <v>24</v>
      </c>
      <c r="M50" s="1">
        <v>9.6541786743515843</v>
      </c>
      <c r="N50" s="1">
        <v>6.8587896253602318</v>
      </c>
      <c r="O50" s="1">
        <v>10</v>
      </c>
      <c r="P50" s="7">
        <v>8.8376560999039384</v>
      </c>
      <c r="Q50" s="1">
        <v>1.7224495610534125</v>
      </c>
    </row>
    <row r="51" spans="3:17" x14ac:dyDescent="0.3">
      <c r="C51" s="5">
        <v>36</v>
      </c>
      <c r="D51">
        <v>12.749279538904901</v>
      </c>
      <c r="E51">
        <v>11.461095100864</v>
      </c>
      <c r="F51">
        <v>12.737752161383284</v>
      </c>
      <c r="G51" s="4">
        <f t="shared" si="11"/>
        <v>12.10518731988445</v>
      </c>
      <c r="H51">
        <f t="shared" si="12"/>
        <v>0.74042839818322015</v>
      </c>
      <c r="L51" s="2">
        <v>36</v>
      </c>
      <c r="M51" s="1">
        <v>9.7982708933717575</v>
      </c>
      <c r="N51" s="1">
        <v>7.5504322766570588</v>
      </c>
      <c r="O51" s="1">
        <v>12.161383285302593</v>
      </c>
      <c r="P51" s="7">
        <v>9.8366954851104698</v>
      </c>
      <c r="Q51" s="1">
        <v>2.3057156455144274</v>
      </c>
    </row>
    <row r="52" spans="3:17" x14ac:dyDescent="0.3">
      <c r="C52" s="5">
        <v>48</v>
      </c>
      <c r="D52">
        <v>12.311239193083599</v>
      </c>
      <c r="E52">
        <v>12.3631123919308</v>
      </c>
      <c r="F52">
        <v>16.657060518731985</v>
      </c>
      <c r="G52" s="4">
        <f t="shared" si="11"/>
        <v>12.3371757925072</v>
      </c>
      <c r="H52">
        <f t="shared" si="12"/>
        <v>2.4942214663390128</v>
      </c>
      <c r="L52" s="5">
        <v>48</v>
      </c>
      <c r="M52" s="1">
        <v>11.123919308357349</v>
      </c>
      <c r="N52" s="1">
        <v>7.4351585014409221</v>
      </c>
      <c r="O52" s="1">
        <v>12.334293948126799</v>
      </c>
      <c r="P52" s="7">
        <v>10.297790585975024</v>
      </c>
      <c r="Q52" s="1">
        <v>2.5519107607246565</v>
      </c>
    </row>
    <row r="53" spans="3:17" x14ac:dyDescent="0.3">
      <c r="C53" s="5">
        <v>60</v>
      </c>
      <c r="D53">
        <v>16.092219020172902</v>
      </c>
      <c r="E53">
        <v>13.3371757925072</v>
      </c>
      <c r="F53">
        <v>18.7463976945245</v>
      </c>
      <c r="G53" s="4">
        <f t="shared" si="11"/>
        <v>14.714697406340051</v>
      </c>
      <c r="H53">
        <f t="shared" si="12"/>
        <v>2.7047676797016869</v>
      </c>
      <c r="L53" s="5">
        <v>60</v>
      </c>
      <c r="M53" s="1">
        <v>12.2391930835735</v>
      </c>
      <c r="N53" s="1">
        <v>8.184438040345821</v>
      </c>
      <c r="O53" s="1">
        <v>13.5244956772334</v>
      </c>
      <c r="P53" s="7">
        <v>11.316042267050909</v>
      </c>
      <c r="Q53" s="1">
        <v>2.7871507788160681</v>
      </c>
    </row>
    <row r="54" spans="3:17" x14ac:dyDescent="0.3">
      <c r="C54" s="5">
        <v>72</v>
      </c>
      <c r="D54">
        <v>16.801152737752201</v>
      </c>
      <c r="E54">
        <v>14.54</v>
      </c>
      <c r="F54">
        <v>17.317002881844399</v>
      </c>
      <c r="G54" s="4">
        <f t="shared" si="11"/>
        <v>15.6705763688761</v>
      </c>
      <c r="H54">
        <f t="shared" si="12"/>
        <v>1.4770837304396074</v>
      </c>
      <c r="L54" s="5">
        <v>72</v>
      </c>
      <c r="M54" s="1">
        <v>15.265129682997101</v>
      </c>
      <c r="N54" s="1">
        <v>10.9250720461095</v>
      </c>
      <c r="O54" s="1">
        <v>12.282420749279501</v>
      </c>
      <c r="P54" s="7">
        <v>12.824207492795367</v>
      </c>
      <c r="Q54" s="1">
        <v>2.2201744817612283</v>
      </c>
    </row>
    <row r="55" spans="3:17" x14ac:dyDescent="0.3">
      <c r="C55" s="5"/>
      <c r="G55" s="4"/>
    </row>
    <row r="56" spans="3:17" x14ac:dyDescent="0.3">
      <c r="C56" s="5"/>
    </row>
    <row r="57" spans="3:17" x14ac:dyDescent="0.3">
      <c r="C57" s="5"/>
    </row>
    <row r="58" spans="3:17" x14ac:dyDescent="0.3">
      <c r="C58" s="5"/>
    </row>
    <row r="59" spans="3:17" x14ac:dyDescent="0.3">
      <c r="O59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E23E9-8529-45D9-BDAD-5F323315A8BA}">
  <dimension ref="B2:Q55"/>
  <sheetViews>
    <sheetView workbookViewId="0">
      <selection activeCell="I8" sqref="I8"/>
    </sheetView>
  </sheetViews>
  <sheetFormatPr defaultRowHeight="14.4" x14ac:dyDescent="0.3"/>
  <cols>
    <col min="2" max="2" width="10.6640625" customWidth="1"/>
    <col min="11" max="11" width="11.77734375" customWidth="1"/>
  </cols>
  <sheetData>
    <row r="2" spans="2:17" ht="18" x14ac:dyDescent="0.35">
      <c r="C2" s="11" t="s">
        <v>19</v>
      </c>
      <c r="D2" s="11"/>
      <c r="E2" s="11"/>
      <c r="F2" s="11"/>
      <c r="G2" s="5"/>
      <c r="H2" s="5"/>
      <c r="J2" s="11" t="s">
        <v>36</v>
      </c>
    </row>
    <row r="3" spans="2:17" ht="18" x14ac:dyDescent="0.35">
      <c r="C3" s="10"/>
      <c r="D3" s="10"/>
      <c r="E3" s="10"/>
      <c r="F3" s="10"/>
    </row>
    <row r="4" spans="2:17" ht="18" x14ac:dyDescent="0.35">
      <c r="E4" s="11" t="s">
        <v>29</v>
      </c>
    </row>
    <row r="5" spans="2:17" x14ac:dyDescent="0.3">
      <c r="D5" s="5"/>
    </row>
    <row r="6" spans="2:17" x14ac:dyDescent="0.3">
      <c r="E6" s="5" t="s">
        <v>21</v>
      </c>
      <c r="O6" s="5" t="s">
        <v>23</v>
      </c>
      <c r="P6" s="5"/>
    </row>
    <row r="9" spans="2:17" x14ac:dyDescent="0.3">
      <c r="G9" s="5" t="s">
        <v>18</v>
      </c>
      <c r="H9" s="5"/>
      <c r="P9" s="5" t="s">
        <v>18</v>
      </c>
    </row>
    <row r="11" spans="2:17" x14ac:dyDescent="0.3">
      <c r="C11" s="5"/>
      <c r="D11" s="5" t="s">
        <v>0</v>
      </c>
      <c r="G11" s="5" t="s">
        <v>2</v>
      </c>
      <c r="H11" s="14" t="s">
        <v>1</v>
      </c>
      <c r="M11" s="5" t="s">
        <v>0</v>
      </c>
      <c r="P11" s="5" t="s">
        <v>2</v>
      </c>
      <c r="Q11" s="14" t="s">
        <v>1</v>
      </c>
    </row>
    <row r="12" spans="2:17" x14ac:dyDescent="0.3">
      <c r="B12" s="5" t="s">
        <v>22</v>
      </c>
      <c r="C12" s="5">
        <v>12</v>
      </c>
      <c r="D12">
        <v>12.173576369328003</v>
      </c>
      <c r="E12">
        <v>12.593354864822075</v>
      </c>
      <c r="F12">
        <v>13.8709340062608</v>
      </c>
      <c r="G12" s="5">
        <f>AVERAGE(D12:F12)</f>
        <v>12.879288413470292</v>
      </c>
      <c r="H12">
        <f>STDEV(D12:F12)</f>
        <v>0.88406687111068916</v>
      </c>
      <c r="K12" s="5" t="s">
        <v>22</v>
      </c>
      <c r="L12" s="5">
        <v>12</v>
      </c>
      <c r="M12">
        <v>11.46974063</v>
      </c>
      <c r="N12">
        <v>13.593354864822075</v>
      </c>
      <c r="O12">
        <v>13.974</v>
      </c>
      <c r="P12" s="5">
        <v>13.324207489999999</v>
      </c>
      <c r="Q12">
        <f>STDEV(M12:O12)</f>
        <v>1.3494408181111144</v>
      </c>
    </row>
    <row r="13" spans="2:17" x14ac:dyDescent="0.3">
      <c r="C13" s="5">
        <v>24</v>
      </c>
      <c r="D13">
        <v>14.659132560633003</v>
      </c>
      <c r="E13">
        <v>15.164619890310004</v>
      </c>
      <c r="F13">
        <v>16.935045816696299</v>
      </c>
      <c r="G13" s="5">
        <f t="shared" ref="G13:G17" si="0">AVERAGE(D13:F13)</f>
        <v>15.586266089213103</v>
      </c>
      <c r="H13">
        <f t="shared" ref="H13:H17" si="1">STDEV(D13:F13)</f>
        <v>1.1951085411242912</v>
      </c>
      <c r="L13" s="5">
        <v>24</v>
      </c>
      <c r="M13">
        <v>16.863430000000001</v>
      </c>
      <c r="N13">
        <v>16.25461989031</v>
      </c>
      <c r="O13">
        <v>16.559024945155002</v>
      </c>
      <c r="P13" s="5">
        <v>18.73</v>
      </c>
      <c r="Q13">
        <f t="shared" ref="Q13:Q17" si="2">STDEV(M13:O13)</f>
        <v>0.30440505484500058</v>
      </c>
    </row>
    <row r="14" spans="2:17" x14ac:dyDescent="0.3">
      <c r="C14" s="5">
        <v>36</v>
      </c>
      <c r="D14">
        <v>20.155472623241</v>
      </c>
      <c r="E14">
        <v>20.850488920594138</v>
      </c>
      <c r="F14">
        <v>22.281019885565101</v>
      </c>
      <c r="G14" s="5">
        <f t="shared" si="0"/>
        <v>21.095660476466747</v>
      </c>
      <c r="H14">
        <f t="shared" si="1"/>
        <v>1.0837756271249677</v>
      </c>
      <c r="L14" s="5">
        <v>36</v>
      </c>
      <c r="M14">
        <v>19.743515850000001</v>
      </c>
      <c r="N14">
        <v>21.680488920594101</v>
      </c>
      <c r="O14">
        <v>20.712002385297051</v>
      </c>
      <c r="P14" s="5">
        <v>25.86</v>
      </c>
      <c r="Q14">
        <f t="shared" si="2"/>
        <v>0.96848653529704976</v>
      </c>
    </row>
    <row r="15" spans="2:17" x14ac:dyDescent="0.3">
      <c r="C15" s="5">
        <v>48</v>
      </c>
      <c r="D15">
        <v>26.708945246481999</v>
      </c>
      <c r="E15">
        <v>27.629943358429657</v>
      </c>
      <c r="F15">
        <v>29.3798397711302</v>
      </c>
      <c r="G15" s="5">
        <f t="shared" si="0"/>
        <v>27.906242792013956</v>
      </c>
      <c r="H15">
        <f t="shared" si="1"/>
        <v>1.3567149380758607</v>
      </c>
      <c r="L15" s="5">
        <v>48</v>
      </c>
      <c r="M15">
        <v>34.928400000000003</v>
      </c>
      <c r="N15">
        <v>29.6599433584297</v>
      </c>
      <c r="O15">
        <v>36.794171679214898</v>
      </c>
      <c r="P15" s="5">
        <v>34.446685879999997</v>
      </c>
      <c r="Q15">
        <f t="shared" si="2"/>
        <v>3.6998863287980481</v>
      </c>
    </row>
    <row r="16" spans="2:17" x14ac:dyDescent="0.3">
      <c r="C16" s="5">
        <v>60</v>
      </c>
      <c r="D16">
        <v>31.088282423715004</v>
      </c>
      <c r="E16">
        <v>32.160292162463804</v>
      </c>
      <c r="F16">
        <v>34.3871106660865</v>
      </c>
      <c r="G16" s="5">
        <f t="shared" si="0"/>
        <v>32.545228417421768</v>
      </c>
      <c r="H16">
        <f t="shared" si="1"/>
        <v>1.6827652490626108</v>
      </c>
      <c r="L16" s="5">
        <v>60</v>
      </c>
      <c r="M16">
        <v>40.438040350000001</v>
      </c>
      <c r="N16">
        <v>39.452921624638002</v>
      </c>
      <c r="O16">
        <v>36.945480987319002</v>
      </c>
      <c r="P16" s="5">
        <v>39.369999999999997</v>
      </c>
      <c r="Q16">
        <f t="shared" si="2"/>
        <v>1.8007261662353644</v>
      </c>
    </row>
    <row r="17" spans="3:17" x14ac:dyDescent="0.3">
      <c r="C17" s="5">
        <v>72</v>
      </c>
      <c r="D17">
        <v>39.989466862291998</v>
      </c>
      <c r="E17">
        <v>41.368413995474484</v>
      </c>
      <c r="F17">
        <v>43.988413548521201</v>
      </c>
      <c r="G17" s="5">
        <f t="shared" si="0"/>
        <v>41.78209813542923</v>
      </c>
      <c r="H17">
        <f t="shared" si="1"/>
        <v>2.0313159713750726</v>
      </c>
      <c r="L17" s="5">
        <v>72</v>
      </c>
      <c r="M17">
        <v>48.938710374599999</v>
      </c>
      <c r="N17">
        <v>42.394413995474501</v>
      </c>
      <c r="O17">
        <v>45.66656218503725</v>
      </c>
      <c r="P17" s="5">
        <v>45.763688760000001</v>
      </c>
      <c r="Q17">
        <f t="shared" si="2"/>
        <v>3.2721481895627491</v>
      </c>
    </row>
    <row r="18" spans="3:17" x14ac:dyDescent="0.3">
      <c r="C18" s="5"/>
      <c r="G18" s="5"/>
      <c r="L18" s="5"/>
      <c r="P18" s="5"/>
    </row>
    <row r="19" spans="3:17" x14ac:dyDescent="0.3">
      <c r="C19" s="5"/>
      <c r="G19" s="5"/>
      <c r="L19" s="5"/>
      <c r="P19" s="5"/>
    </row>
    <row r="20" spans="3:17" x14ac:dyDescent="0.3">
      <c r="C20" s="5"/>
      <c r="D20" t="s">
        <v>12</v>
      </c>
      <c r="G20" s="5" t="s">
        <v>2</v>
      </c>
      <c r="H20" s="14" t="s">
        <v>1</v>
      </c>
      <c r="L20" s="5"/>
      <c r="M20" s="5" t="s">
        <v>10</v>
      </c>
      <c r="P20" s="5" t="s">
        <v>2</v>
      </c>
      <c r="Q20" t="s">
        <v>1</v>
      </c>
    </row>
    <row r="21" spans="3:17" x14ac:dyDescent="0.3">
      <c r="C21" s="5">
        <v>12</v>
      </c>
      <c r="D21">
        <v>10.662824207492797</v>
      </c>
      <c r="E21">
        <v>10.80691642651297</v>
      </c>
      <c r="F21">
        <v>8.9769452449568004</v>
      </c>
      <c r="G21" s="5">
        <f>AVERAGE(D21:F21)</f>
        <v>10.148895292987524</v>
      </c>
      <c r="H21">
        <f>_xlfn.STDEV.S(D21:F21)</f>
        <v>1.0174924216941117</v>
      </c>
      <c r="L21" s="5">
        <v>12</v>
      </c>
      <c r="M21">
        <v>14.98847262</v>
      </c>
      <c r="N21">
        <v>12.52941176</v>
      </c>
      <c r="O21">
        <v>11.14705882</v>
      </c>
      <c r="P21" s="5">
        <v>12.888314400000001</v>
      </c>
      <c r="Q21">
        <v>1.9456935319999999</v>
      </c>
    </row>
    <row r="22" spans="3:17" x14ac:dyDescent="0.3">
      <c r="C22" s="5">
        <v>24</v>
      </c>
      <c r="D22">
        <v>11.0922190201729</v>
      </c>
      <c r="E22">
        <v>10.518731988472624</v>
      </c>
      <c r="F22">
        <v>9.1959654178674004</v>
      </c>
      <c r="G22" s="5">
        <f t="shared" ref="G22:G26" si="3">AVERAGE(D22:F22)</f>
        <v>10.268972142170973</v>
      </c>
      <c r="H22">
        <f t="shared" ref="H22:H26" si="4">_xlfn.STDEV.S(D22:F22)</f>
        <v>0.97248620385207185</v>
      </c>
      <c r="L22" s="5">
        <v>24</v>
      </c>
      <c r="M22">
        <v>14.92795389</v>
      </c>
      <c r="N22">
        <v>11.70588235</v>
      </c>
      <c r="O22">
        <v>12.05882353</v>
      </c>
      <c r="P22" s="5">
        <v>12.89755326</v>
      </c>
      <c r="Q22">
        <v>1.767211622</v>
      </c>
    </row>
    <row r="23" spans="3:17" x14ac:dyDescent="0.3">
      <c r="C23" s="5">
        <v>36</v>
      </c>
      <c r="D23">
        <v>12.103746397694501</v>
      </c>
      <c r="E23">
        <v>14.6685878962536</v>
      </c>
      <c r="F23">
        <v>16.023054755043201</v>
      </c>
      <c r="G23" s="5">
        <f t="shared" si="3"/>
        <v>14.265129682997099</v>
      </c>
      <c r="H23">
        <f t="shared" si="4"/>
        <v>1.9905598200956065</v>
      </c>
      <c r="L23" s="5">
        <v>36</v>
      </c>
      <c r="M23">
        <v>17.08645533</v>
      </c>
      <c r="N23">
        <v>19.823529409999999</v>
      </c>
      <c r="O23">
        <v>22.20588235</v>
      </c>
      <c r="P23" s="5">
        <v>19.705289029999999</v>
      </c>
      <c r="Q23">
        <v>2.5617608879999998</v>
      </c>
    </row>
    <row r="24" spans="3:17" x14ac:dyDescent="0.3">
      <c r="C24" s="5">
        <v>48</v>
      </c>
      <c r="D24">
        <v>20.2046109510086</v>
      </c>
      <c r="E24">
        <v>19.227665706051901</v>
      </c>
      <c r="F24">
        <v>16.6455331412104</v>
      </c>
      <c r="G24" s="5">
        <f>AVERAGE(D24:F24)</f>
        <v>18.692603266090298</v>
      </c>
      <c r="H24">
        <f t="shared" si="4"/>
        <v>1.8388794346130295</v>
      </c>
      <c r="L24" s="5">
        <v>48</v>
      </c>
      <c r="M24">
        <v>22.132564840000001</v>
      </c>
      <c r="N24">
        <v>27.264705880000001</v>
      </c>
      <c r="O24">
        <v>25.08823529</v>
      </c>
      <c r="P24" s="5">
        <v>24.828502010000001</v>
      </c>
      <c r="Q24">
        <v>2.5759103149999998</v>
      </c>
    </row>
    <row r="25" spans="3:17" x14ac:dyDescent="0.3">
      <c r="C25" s="5">
        <v>60</v>
      </c>
      <c r="D25">
        <v>22.4063400576369</v>
      </c>
      <c r="E25">
        <v>25.414985590778102</v>
      </c>
      <c r="F25">
        <v>29.057636887608101</v>
      </c>
      <c r="G25" s="5">
        <f t="shared" si="3"/>
        <v>25.626320845341031</v>
      </c>
      <c r="H25">
        <f t="shared" si="4"/>
        <v>3.3306807596139048</v>
      </c>
      <c r="L25" s="5">
        <v>60</v>
      </c>
      <c r="M25">
        <v>29.846499999999999</v>
      </c>
      <c r="N25">
        <v>30.728200000000001</v>
      </c>
      <c r="O25">
        <v>33.2971</v>
      </c>
      <c r="P25" s="5">
        <v>31.290600000000001</v>
      </c>
      <c r="Q25">
        <v>1.7927298760000001</v>
      </c>
    </row>
    <row r="26" spans="3:17" x14ac:dyDescent="0.3">
      <c r="C26" s="5">
        <v>72</v>
      </c>
      <c r="D26">
        <v>33.9654178674351</v>
      </c>
      <c r="E26">
        <v>27.734870317002901</v>
      </c>
      <c r="F26">
        <v>28.533141210374598</v>
      </c>
      <c r="G26" s="5">
        <f t="shared" si="3"/>
        <v>30.077809798270867</v>
      </c>
      <c r="H26">
        <f t="shared" si="4"/>
        <v>3.3903438585745631</v>
      </c>
      <c r="L26" s="5">
        <v>72</v>
      </c>
      <c r="M26">
        <v>30.386167149999999</v>
      </c>
      <c r="N26">
        <v>37.058823529999998</v>
      </c>
      <c r="O26">
        <v>34.176470590000001</v>
      </c>
      <c r="P26" s="5">
        <v>33.873820420000001</v>
      </c>
      <c r="Q26">
        <v>3.3466077809999999</v>
      </c>
    </row>
    <row r="27" spans="3:17" x14ac:dyDescent="0.3">
      <c r="C27" s="5"/>
      <c r="G27" s="5"/>
    </row>
    <row r="28" spans="3:17" x14ac:dyDescent="0.3">
      <c r="C28" s="5"/>
      <c r="G28" s="5"/>
    </row>
    <row r="29" spans="3:17" x14ac:dyDescent="0.3">
      <c r="C29" s="5"/>
      <c r="D29" s="5" t="s">
        <v>13</v>
      </c>
      <c r="G29" s="5" t="s">
        <v>2</v>
      </c>
      <c r="H29" s="5" t="s">
        <v>1</v>
      </c>
      <c r="L29" s="14"/>
      <c r="M29" s="5" t="s">
        <v>7</v>
      </c>
      <c r="P29" s="5" t="s">
        <v>2</v>
      </c>
      <c r="Q29" t="s">
        <v>1</v>
      </c>
    </row>
    <row r="30" spans="3:17" x14ac:dyDescent="0.3">
      <c r="C30" s="5">
        <v>12</v>
      </c>
      <c r="D30">
        <v>10.1527377521614</v>
      </c>
      <c r="E30">
        <v>5.9942363112391934</v>
      </c>
      <c r="F30">
        <v>8.8734870317003001</v>
      </c>
      <c r="G30" s="5">
        <f>AVERAGE(D30:F30)</f>
        <v>8.3401536983669633</v>
      </c>
      <c r="H30">
        <f>_xlfn.STDEV.S(D30:E30)</f>
        <v>2.9405045684501281</v>
      </c>
      <c r="L30" s="5">
        <v>12</v>
      </c>
      <c r="M30">
        <v>13.34582133</v>
      </c>
      <c r="N30">
        <v>12.47058824</v>
      </c>
      <c r="O30">
        <v>14.91176471</v>
      </c>
      <c r="P30" s="5">
        <v>13.57605809</v>
      </c>
      <c r="Q30">
        <v>1.2367668999999999</v>
      </c>
    </row>
    <row r="31" spans="3:17" x14ac:dyDescent="0.3">
      <c r="C31" s="5">
        <v>24</v>
      </c>
      <c r="D31">
        <v>8.9910662824207002</v>
      </c>
      <c r="E31">
        <v>7.8789625360230504</v>
      </c>
      <c r="F31">
        <v>9.4350144092218695</v>
      </c>
      <c r="G31" s="5">
        <f t="shared" ref="G31:G35" si="5">AVERAGE(D31:F31)</f>
        <v>8.768347742555207</v>
      </c>
      <c r="H31">
        <f t="shared" ref="H31:H35" si="6">_xlfn.STDEV.S(D31:E31)</f>
        <v>0.78637610046074269</v>
      </c>
      <c r="L31" s="5">
        <v>24</v>
      </c>
      <c r="M31">
        <v>14.4092219</v>
      </c>
      <c r="N31">
        <v>15.47058824</v>
      </c>
      <c r="O31">
        <v>13.14705882</v>
      </c>
      <c r="P31" s="5">
        <v>14.34228965</v>
      </c>
      <c r="Q31">
        <v>1.163209859</v>
      </c>
    </row>
    <row r="32" spans="3:17" x14ac:dyDescent="0.3">
      <c r="C32" s="5">
        <v>36</v>
      </c>
      <c r="D32">
        <v>10.014409221902</v>
      </c>
      <c r="E32">
        <v>11.293948126801199</v>
      </c>
      <c r="F32">
        <v>10.8541786743516</v>
      </c>
      <c r="G32" s="5">
        <f t="shared" si="5"/>
        <v>10.720845341018267</v>
      </c>
      <c r="H32">
        <f t="shared" si="6"/>
        <v>0.90477063644623301</v>
      </c>
      <c r="L32" s="5">
        <v>36</v>
      </c>
      <c r="M32">
        <v>16.167146970000001</v>
      </c>
      <c r="N32">
        <v>20.558823530000002</v>
      </c>
      <c r="O32">
        <v>19.352941179999998</v>
      </c>
      <c r="P32" s="5">
        <v>18.692970559999999</v>
      </c>
      <c r="Q32">
        <v>2.269003449</v>
      </c>
    </row>
    <row r="33" spans="3:17" x14ac:dyDescent="0.3">
      <c r="C33" s="5">
        <v>48</v>
      </c>
      <c r="D33">
        <v>16.706051873198799</v>
      </c>
      <c r="E33">
        <v>14.1239193083573</v>
      </c>
      <c r="F33">
        <v>15.1948498559077</v>
      </c>
      <c r="G33" s="5">
        <f t="shared" si="5"/>
        <v>15.341607012487932</v>
      </c>
      <c r="H33">
        <f t="shared" si="6"/>
        <v>1.8258434465220368</v>
      </c>
      <c r="L33" s="5">
        <v>48</v>
      </c>
      <c r="M33">
        <v>22.824207489999999</v>
      </c>
      <c r="N33">
        <v>22.852941179999998</v>
      </c>
      <c r="O33">
        <v>24.764705880000001</v>
      </c>
      <c r="P33" s="5">
        <v>23.48061818</v>
      </c>
      <c r="Q33">
        <v>1.112145368</v>
      </c>
    </row>
    <row r="34" spans="3:17" x14ac:dyDescent="0.3">
      <c r="C34" s="5">
        <v>60</v>
      </c>
      <c r="D34">
        <v>21.4092219020173</v>
      </c>
      <c r="E34">
        <v>23.210374639769501</v>
      </c>
      <c r="F34">
        <v>22.384767982708901</v>
      </c>
      <c r="G34" s="5">
        <f t="shared" si="5"/>
        <v>22.334788174831903</v>
      </c>
      <c r="H34">
        <f t="shared" si="6"/>
        <v>1.2736073148172964</v>
      </c>
      <c r="L34" s="5">
        <v>60</v>
      </c>
      <c r="M34">
        <v>24.516999999999999</v>
      </c>
      <c r="N34">
        <v>27.357610000000001</v>
      </c>
      <c r="O34">
        <v>25.7364</v>
      </c>
      <c r="P34" s="5">
        <f>AVERAGE(M34:O34)</f>
        <v>25.87033666666667</v>
      </c>
      <c r="Q34">
        <f>STDEV(M34:O34)</f>
        <v>1.4250335315470073</v>
      </c>
    </row>
    <row r="35" spans="3:17" x14ac:dyDescent="0.3">
      <c r="C35" s="5">
        <v>72</v>
      </c>
      <c r="D35">
        <v>22.6080691642651</v>
      </c>
      <c r="E35">
        <v>27.351585014409199</v>
      </c>
      <c r="F35">
        <v>24.129827089337098</v>
      </c>
      <c r="G35" s="5">
        <f t="shared" si="5"/>
        <v>24.6964937560038</v>
      </c>
      <c r="H35">
        <f t="shared" si="6"/>
        <v>3.3541722243027636</v>
      </c>
      <c r="L35" s="5">
        <v>72</v>
      </c>
      <c r="M35">
        <v>31.325648409999999</v>
      </c>
      <c r="N35">
        <v>29.352941179999998</v>
      </c>
      <c r="O35">
        <v>34.235294119999999</v>
      </c>
      <c r="P35" s="5">
        <v>31.637961239999999</v>
      </c>
      <c r="Q35">
        <v>2.4561142139999999</v>
      </c>
    </row>
    <row r="36" spans="3:17" x14ac:dyDescent="0.3">
      <c r="C36" s="5"/>
      <c r="G36" s="5"/>
    </row>
    <row r="37" spans="3:17" x14ac:dyDescent="0.3">
      <c r="C37" s="5"/>
      <c r="G37" s="5"/>
      <c r="L37" s="5"/>
      <c r="P37" s="5"/>
    </row>
    <row r="38" spans="3:17" x14ac:dyDescent="0.3">
      <c r="C38" s="5"/>
      <c r="D38" s="5" t="s">
        <v>14</v>
      </c>
      <c r="G38" s="5" t="s">
        <v>2</v>
      </c>
      <c r="H38" t="s">
        <v>1</v>
      </c>
      <c r="L38" s="5"/>
      <c r="M38" s="5" t="s">
        <v>3</v>
      </c>
      <c r="P38" s="5" t="s">
        <v>2</v>
      </c>
      <c r="Q38" t="s">
        <v>1</v>
      </c>
    </row>
    <row r="39" spans="3:17" x14ac:dyDescent="0.3">
      <c r="C39" s="5">
        <v>12</v>
      </c>
      <c r="D39">
        <v>9.106628242074926</v>
      </c>
      <c r="E39">
        <v>8.9625360230547546</v>
      </c>
      <c r="F39">
        <v>8.0403458213256478</v>
      </c>
      <c r="G39" s="5">
        <f>AVERAGE(D39:F39)</f>
        <v>8.7031700288184428</v>
      </c>
      <c r="H39">
        <f>_xlfn.STDEV.S(D39:F39)</f>
        <v>0.57852622189869496</v>
      </c>
      <c r="L39" s="5">
        <v>12</v>
      </c>
      <c r="M39">
        <v>10.443804030000001</v>
      </c>
      <c r="N39">
        <v>14.79411765</v>
      </c>
      <c r="O39">
        <v>13.05882353</v>
      </c>
      <c r="P39" s="5">
        <v>12.76558174</v>
      </c>
      <c r="Q39">
        <v>2.1899315499999998</v>
      </c>
    </row>
    <row r="40" spans="3:17" x14ac:dyDescent="0.3">
      <c r="C40" s="5">
        <v>24</v>
      </c>
      <c r="D40">
        <v>8.4985590778097997</v>
      </c>
      <c r="E40">
        <v>10.256484149855901</v>
      </c>
      <c r="F40">
        <v>9.7291066282420999</v>
      </c>
      <c r="G40" s="5">
        <f t="shared" ref="G40:G44" si="7">AVERAGE(D40:F40)</f>
        <v>9.494716618635934</v>
      </c>
      <c r="H40">
        <f t="shared" ref="H40:H44" si="8">_xlfn.STDEV.S(D40:F40)</f>
        <v>0.90209708301515767</v>
      </c>
      <c r="L40" s="5">
        <v>24</v>
      </c>
      <c r="M40">
        <v>13.35446686</v>
      </c>
      <c r="N40">
        <v>11.44117647</v>
      </c>
      <c r="O40">
        <v>15.382352940000001</v>
      </c>
      <c r="P40" s="5">
        <v>13.39266542</v>
      </c>
      <c r="Q40">
        <v>1.9708658859999999</v>
      </c>
    </row>
    <row r="41" spans="3:17" x14ac:dyDescent="0.3">
      <c r="C41" s="5">
        <v>36</v>
      </c>
      <c r="D41">
        <v>14.530259365994199</v>
      </c>
      <c r="E41">
        <v>12.4409221902017</v>
      </c>
      <c r="F41">
        <v>12.737752161383284</v>
      </c>
      <c r="G41" s="5">
        <f t="shared" si="7"/>
        <v>13.236311239193062</v>
      </c>
      <c r="H41">
        <f t="shared" si="8"/>
        <v>1.1303775139691368</v>
      </c>
      <c r="L41" s="5">
        <v>36</v>
      </c>
      <c r="M41">
        <v>19.308357350000001</v>
      </c>
      <c r="N41">
        <v>16.823529409999999</v>
      </c>
      <c r="O41">
        <v>20.235294119999999</v>
      </c>
      <c r="P41" s="5">
        <v>18.789060289999998</v>
      </c>
      <c r="Q41">
        <v>1.7641674169999999</v>
      </c>
    </row>
    <row r="42" spans="3:17" x14ac:dyDescent="0.3">
      <c r="C42" s="5">
        <v>48</v>
      </c>
      <c r="D42">
        <v>13.1181556195965</v>
      </c>
      <c r="E42">
        <v>13.573487031700299</v>
      </c>
      <c r="F42">
        <v>16.657060518731985</v>
      </c>
      <c r="G42" s="5">
        <f t="shared" si="7"/>
        <v>14.449567723342929</v>
      </c>
      <c r="H42">
        <f t="shared" si="8"/>
        <v>1.9252532313914046</v>
      </c>
      <c r="L42" s="5">
        <v>48</v>
      </c>
      <c r="M42">
        <v>16.311239189999998</v>
      </c>
      <c r="N42">
        <v>22.70588235</v>
      </c>
      <c r="O42">
        <v>24.558823530000002</v>
      </c>
      <c r="P42" s="5">
        <v>21.191981689999999</v>
      </c>
      <c r="Q42">
        <v>4.3271911510000001</v>
      </c>
    </row>
    <row r="43" spans="3:17" x14ac:dyDescent="0.3">
      <c r="C43" s="5">
        <v>60</v>
      </c>
      <c r="D43">
        <v>20.726224783861699</v>
      </c>
      <c r="E43">
        <v>19.682997118155601</v>
      </c>
      <c r="F43">
        <v>21.7463976945245</v>
      </c>
      <c r="G43" s="5">
        <f t="shared" si="7"/>
        <v>20.718539865513932</v>
      </c>
      <c r="H43">
        <f t="shared" si="8"/>
        <v>1.0317217542135015</v>
      </c>
      <c r="L43" s="5">
        <v>60</v>
      </c>
      <c r="M43">
        <v>21.28736</v>
      </c>
      <c r="N43" s="15">
        <v>26.542999999999999</v>
      </c>
      <c r="O43">
        <v>30.736000000000001</v>
      </c>
      <c r="P43" s="5">
        <f>AVERAGE(M43:O43)</f>
        <v>26.188786666666669</v>
      </c>
      <c r="Q43">
        <f>STDEV(M43:O43)</f>
        <v>4.7342686633241939</v>
      </c>
    </row>
    <row r="44" spans="3:17" x14ac:dyDescent="0.3">
      <c r="C44" s="5">
        <v>72</v>
      </c>
      <c r="D44">
        <v>19.743515850144099</v>
      </c>
      <c r="E44">
        <v>22.023054755043201</v>
      </c>
      <c r="F44">
        <v>20.317002881844399</v>
      </c>
      <c r="G44" s="5">
        <f t="shared" si="7"/>
        <v>20.694524495677232</v>
      </c>
      <c r="H44">
        <f t="shared" si="8"/>
        <v>1.1857345113558768</v>
      </c>
      <c r="L44" s="5">
        <v>72</v>
      </c>
      <c r="M44">
        <v>24.207492800000001</v>
      </c>
      <c r="N44">
        <v>34.41176471</v>
      </c>
      <c r="O44">
        <v>27.29411765</v>
      </c>
      <c r="P44" s="5">
        <v>28.637791719999999</v>
      </c>
      <c r="Q44">
        <v>5.233152617</v>
      </c>
    </row>
    <row r="45" spans="3:17" x14ac:dyDescent="0.3">
      <c r="C45" s="5"/>
      <c r="G45" s="5"/>
      <c r="L45" s="5"/>
      <c r="P45" s="5"/>
    </row>
    <row r="46" spans="3:17" x14ac:dyDescent="0.3">
      <c r="C46" s="5"/>
      <c r="G46" s="5"/>
      <c r="L46" s="5"/>
      <c r="M46" s="5" t="s">
        <v>4</v>
      </c>
      <c r="P46" s="5" t="s">
        <v>2</v>
      </c>
      <c r="Q46" t="s">
        <v>1</v>
      </c>
    </row>
    <row r="47" spans="3:17" x14ac:dyDescent="0.3">
      <c r="C47" s="5"/>
      <c r="D47" s="5" t="s">
        <v>15</v>
      </c>
      <c r="G47" s="5" t="s">
        <v>2</v>
      </c>
      <c r="H47" t="s">
        <v>1</v>
      </c>
      <c r="L47" s="5">
        <v>12</v>
      </c>
      <c r="M47">
        <v>11.21902017</v>
      </c>
      <c r="N47">
        <v>11.94117647</v>
      </c>
      <c r="O47">
        <v>12.47058824</v>
      </c>
      <c r="P47" s="5">
        <v>11.87692829</v>
      </c>
      <c r="Q47">
        <v>0.62825275599999997</v>
      </c>
    </row>
    <row r="48" spans="3:17" x14ac:dyDescent="0.3">
      <c r="C48" s="5">
        <v>12</v>
      </c>
      <c r="D48">
        <v>9.7953890489913995</v>
      </c>
      <c r="E48">
        <v>7.2478386167147004</v>
      </c>
      <c r="F48">
        <v>8.0403458213256478</v>
      </c>
      <c r="G48" s="5">
        <f>AVERAGE(D48:F48)</f>
        <v>8.3611911623439159</v>
      </c>
      <c r="H48">
        <f>_xlfn.STDEV.S(D48:F48)</f>
        <v>1.3037291133084954</v>
      </c>
      <c r="L48" s="5">
        <v>24</v>
      </c>
      <c r="M48">
        <v>12.775216139999999</v>
      </c>
      <c r="N48">
        <v>13.08823529</v>
      </c>
      <c r="O48">
        <v>14.64705882</v>
      </c>
      <c r="P48" s="5">
        <v>13.503503419999999</v>
      </c>
      <c r="Q48">
        <v>1.0026387539999999</v>
      </c>
    </row>
    <row r="49" spans="3:17" x14ac:dyDescent="0.3">
      <c r="C49" s="5">
        <v>24</v>
      </c>
      <c r="D49">
        <v>9.4927953890490002</v>
      </c>
      <c r="E49">
        <v>11.9769452449568</v>
      </c>
      <c r="F49">
        <v>10.7291066282421</v>
      </c>
      <c r="G49" s="5">
        <f t="shared" ref="G49:G53" si="9">AVERAGE(D49:F49)</f>
        <v>10.732949087415967</v>
      </c>
      <c r="H49">
        <f t="shared" ref="H49:H53" si="10">_xlfn.STDEV.S(D49:F49)</f>
        <v>1.2420793855551517</v>
      </c>
      <c r="L49" s="5">
        <v>36</v>
      </c>
      <c r="M49">
        <v>14.77233429</v>
      </c>
      <c r="N49">
        <v>15.235294120000001</v>
      </c>
      <c r="O49">
        <v>16.264705880000001</v>
      </c>
      <c r="P49" s="5">
        <v>15.42411143</v>
      </c>
      <c r="Q49">
        <v>0.76389280900000001</v>
      </c>
    </row>
    <row r="50" spans="3:17" x14ac:dyDescent="0.3">
      <c r="C50" s="5">
        <v>36</v>
      </c>
      <c r="D50">
        <v>10.749279538904901</v>
      </c>
      <c r="E50">
        <v>12.4610951008646</v>
      </c>
      <c r="F50">
        <v>9.7377521613833</v>
      </c>
      <c r="G50" s="5">
        <f t="shared" si="9"/>
        <v>10.982708933717602</v>
      </c>
      <c r="H50">
        <f t="shared" si="10"/>
        <v>1.3765958569157557</v>
      </c>
      <c r="L50" s="5">
        <v>48</v>
      </c>
      <c r="M50">
        <v>21.786743520000002</v>
      </c>
      <c r="N50">
        <v>17.970588240000001</v>
      </c>
      <c r="O50">
        <v>20.29411765</v>
      </c>
      <c r="P50" s="5">
        <v>20.017149799999999</v>
      </c>
      <c r="Q50">
        <v>1.9230948160000001</v>
      </c>
    </row>
    <row r="51" spans="3:17" x14ac:dyDescent="0.3">
      <c r="C51" s="5">
        <v>48</v>
      </c>
      <c r="D51">
        <v>15.311239193083599</v>
      </c>
      <c r="E51">
        <v>12.3631123919308</v>
      </c>
      <c r="F51">
        <v>14.657060518732001</v>
      </c>
      <c r="G51" s="5">
        <f t="shared" si="9"/>
        <v>14.110470701248801</v>
      </c>
      <c r="H51">
        <f t="shared" si="10"/>
        <v>1.5482032264373751</v>
      </c>
      <c r="L51" s="5">
        <v>60</v>
      </c>
      <c r="M51">
        <v>21.836400000000001</v>
      </c>
      <c r="N51">
        <v>23.8764</v>
      </c>
      <c r="O51">
        <v>19.274000000000001</v>
      </c>
      <c r="P51" s="5">
        <v>21.662266670000001</v>
      </c>
      <c r="Q51">
        <v>2.39</v>
      </c>
    </row>
    <row r="52" spans="3:17" x14ac:dyDescent="0.3">
      <c r="C52" s="5">
        <v>60</v>
      </c>
      <c r="D52">
        <v>14.0922190201729</v>
      </c>
      <c r="E52">
        <v>19.3371757925072</v>
      </c>
      <c r="F52">
        <v>13.7463976945245</v>
      </c>
      <c r="G52" s="5">
        <f t="shared" si="9"/>
        <v>15.725264169068202</v>
      </c>
      <c r="H52">
        <f t="shared" si="10"/>
        <v>3.1327826734340358</v>
      </c>
      <c r="L52" s="5">
        <v>72</v>
      </c>
      <c r="M52">
        <v>23.05475504</v>
      </c>
      <c r="N52">
        <v>24.058823530000002</v>
      </c>
      <c r="O52">
        <v>27.176470590000001</v>
      </c>
      <c r="P52" s="5">
        <v>24.763349720000001</v>
      </c>
      <c r="Q52">
        <v>2.149279559</v>
      </c>
    </row>
    <row r="53" spans="3:17" x14ac:dyDescent="0.3">
      <c r="C53" s="5">
        <v>72</v>
      </c>
      <c r="D53">
        <v>16.801152737752201</v>
      </c>
      <c r="E53">
        <v>14.98475</v>
      </c>
      <c r="F53">
        <v>17.317002881844001</v>
      </c>
      <c r="G53" s="5">
        <f t="shared" si="9"/>
        <v>16.367635206532068</v>
      </c>
      <c r="H53">
        <f t="shared" si="10"/>
        <v>1.2250730441993292</v>
      </c>
      <c r="L53" s="5"/>
      <c r="P53" s="5"/>
    </row>
    <row r="54" spans="3:17" x14ac:dyDescent="0.3">
      <c r="G54" s="5"/>
      <c r="L54" s="5"/>
      <c r="P54" s="5"/>
    </row>
    <row r="55" spans="3:17" x14ac:dyDescent="0.3">
      <c r="G55" s="5"/>
      <c r="L55" s="5"/>
      <c r="P55" s="1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69729-2F7D-42A8-B24D-50C8DECFB041}">
  <dimension ref="B2:Q65"/>
  <sheetViews>
    <sheetView tabSelected="1" workbookViewId="0">
      <selection activeCell="K9" sqref="K9"/>
    </sheetView>
  </sheetViews>
  <sheetFormatPr defaultRowHeight="14.4" x14ac:dyDescent="0.3"/>
  <cols>
    <col min="2" max="2" width="11" customWidth="1"/>
    <col min="11" max="11" width="11.33203125" customWidth="1"/>
  </cols>
  <sheetData>
    <row r="2" spans="2:17" ht="18" x14ac:dyDescent="0.35">
      <c r="C2" s="11" t="s">
        <v>19</v>
      </c>
      <c r="D2" s="11"/>
      <c r="E2" s="11"/>
      <c r="F2" s="11"/>
      <c r="G2" s="5"/>
      <c r="H2" s="5"/>
      <c r="J2" s="11" t="s">
        <v>38</v>
      </c>
    </row>
    <row r="3" spans="2:17" ht="18" x14ac:dyDescent="0.35">
      <c r="C3" s="10"/>
      <c r="D3" s="10"/>
      <c r="E3" s="10"/>
      <c r="F3" s="10"/>
    </row>
    <row r="4" spans="2:17" ht="18" x14ac:dyDescent="0.35">
      <c r="E4" s="11" t="s">
        <v>30</v>
      </c>
    </row>
    <row r="5" spans="2:17" x14ac:dyDescent="0.3">
      <c r="D5" s="5"/>
    </row>
    <row r="6" spans="2:17" x14ac:dyDescent="0.3">
      <c r="E6" s="5" t="s">
        <v>21</v>
      </c>
      <c r="O6" s="5" t="s">
        <v>23</v>
      </c>
      <c r="P6" s="5"/>
    </row>
    <row r="9" spans="2:17" x14ac:dyDescent="0.3">
      <c r="G9" s="5" t="s">
        <v>18</v>
      </c>
      <c r="H9" s="5"/>
      <c r="P9" s="5" t="s">
        <v>18</v>
      </c>
      <c r="Q9" s="5"/>
    </row>
    <row r="11" spans="2:17" x14ac:dyDescent="0.3">
      <c r="B11" s="5" t="s">
        <v>22</v>
      </c>
      <c r="D11" s="5" t="s">
        <v>0</v>
      </c>
      <c r="G11" s="4" t="s">
        <v>2</v>
      </c>
      <c r="H11" t="s">
        <v>16</v>
      </c>
      <c r="K11" s="5" t="s">
        <v>22</v>
      </c>
      <c r="L11" s="5"/>
      <c r="M11" s="5" t="s">
        <v>0</v>
      </c>
      <c r="P11" s="4" t="s">
        <v>2</v>
      </c>
      <c r="Q11" t="s">
        <v>16</v>
      </c>
    </row>
    <row r="12" spans="2:17" x14ac:dyDescent="0.3">
      <c r="B12" s="5"/>
      <c r="C12" s="4">
        <v>12</v>
      </c>
      <c r="D12">
        <v>13.207492795388999</v>
      </c>
      <c r="E12">
        <v>13.198847262247838</v>
      </c>
      <c r="F12">
        <v>9.9999999999999982</v>
      </c>
      <c r="G12" s="4">
        <f>AVERAGE(D12:F12)</f>
        <v>12.135446685878946</v>
      </c>
      <c r="H12">
        <f>STDEV(D12:F12)</f>
        <v>1.8493561305179524</v>
      </c>
      <c r="L12" s="4">
        <v>12</v>
      </c>
      <c r="M12">
        <v>11.207492795388999</v>
      </c>
      <c r="N12">
        <v>13.198847262247838</v>
      </c>
      <c r="O12">
        <v>10.2423</v>
      </c>
      <c r="P12" s="4">
        <f>AVERAGE(M12:O12)</f>
        <v>11.549546685878946</v>
      </c>
      <c r="Q12">
        <f>STDEV(M12:O12)</f>
        <v>1.5076616253243866</v>
      </c>
    </row>
    <row r="13" spans="2:17" x14ac:dyDescent="0.3">
      <c r="C13" s="4">
        <v>24</v>
      </c>
      <c r="D13">
        <v>14.763400576368801</v>
      </c>
      <c r="E13">
        <v>18.6080691642651</v>
      </c>
      <c r="F13">
        <v>14.899135446685879</v>
      </c>
      <c r="G13" s="4">
        <f t="shared" ref="G13:G17" si="0">AVERAGE(D13:F13)</f>
        <v>16.090201729106592</v>
      </c>
      <c r="H13">
        <f t="shared" ref="H13:H17" si="1">STDEV(D13:F13)</f>
        <v>2.1815930657500919</v>
      </c>
      <c r="L13" s="4">
        <v>26</v>
      </c>
      <c r="M13">
        <v>18.634005763688801</v>
      </c>
      <c r="N13">
        <v>17.608069164265128</v>
      </c>
      <c r="O13">
        <v>16.8991354466859</v>
      </c>
      <c r="P13" s="4">
        <f t="shared" ref="P13:P17" si="2">AVERAGE(M13:O13)</f>
        <v>17.713736791546609</v>
      </c>
      <c r="Q13">
        <f t="shared" ref="Q13:Q17" si="3">STDEV(M13:O13)</f>
        <v>0.87224881186271064</v>
      </c>
    </row>
    <row r="14" spans="2:17" x14ac:dyDescent="0.3">
      <c r="C14" s="4">
        <v>36</v>
      </c>
      <c r="D14">
        <v>27.752161383285298</v>
      </c>
      <c r="E14">
        <v>21.328530259366001</v>
      </c>
      <c r="F14">
        <v>23.233429394812699</v>
      </c>
      <c r="G14" s="4">
        <f t="shared" si="0"/>
        <v>24.104707012488003</v>
      </c>
      <c r="H14">
        <f t="shared" si="1"/>
        <v>3.299257904338853</v>
      </c>
      <c r="L14" s="4">
        <v>36</v>
      </c>
      <c r="M14">
        <v>24.752161383285301</v>
      </c>
      <c r="N14">
        <v>25.328530259366001</v>
      </c>
      <c r="O14">
        <v>20.233429394812699</v>
      </c>
      <c r="P14" s="4">
        <f t="shared" si="2"/>
        <v>23.438040345821335</v>
      </c>
      <c r="Q14">
        <f t="shared" si="3"/>
        <v>2.790196907177338</v>
      </c>
    </row>
    <row r="15" spans="2:17" x14ac:dyDescent="0.3">
      <c r="C15" s="4">
        <v>48</v>
      </c>
      <c r="D15">
        <v>28.172910662823998</v>
      </c>
      <c r="E15">
        <v>31.864553314121</v>
      </c>
      <c r="F15">
        <v>28.342939481268001</v>
      </c>
      <c r="G15" s="4">
        <f t="shared" si="0"/>
        <v>29.460134486070999</v>
      </c>
      <c r="H15">
        <f t="shared" si="1"/>
        <v>2.0840225227397062</v>
      </c>
      <c r="L15" s="4">
        <v>48</v>
      </c>
      <c r="M15">
        <v>32.172910662824201</v>
      </c>
      <c r="N15">
        <v>25.864553314121</v>
      </c>
      <c r="O15">
        <v>27.342939481268001</v>
      </c>
      <c r="P15" s="4">
        <f t="shared" si="2"/>
        <v>28.46013448607107</v>
      </c>
      <c r="Q15">
        <f t="shared" si="3"/>
        <v>3.2992327318335866</v>
      </c>
    </row>
    <row r="16" spans="2:17" x14ac:dyDescent="0.3">
      <c r="C16" s="4">
        <v>60</v>
      </c>
      <c r="D16">
        <v>38.247838616714702</v>
      </c>
      <c r="E16">
        <v>37.008645533141198</v>
      </c>
      <c r="F16">
        <v>39.216138328530299</v>
      </c>
      <c r="G16" s="4">
        <f t="shared" si="0"/>
        <v>38.157540826128731</v>
      </c>
      <c r="H16">
        <f t="shared" si="1"/>
        <v>1.1065131624441831</v>
      </c>
      <c r="L16" s="4">
        <v>60</v>
      </c>
      <c r="M16">
        <v>37.224783861671398</v>
      </c>
      <c r="N16">
        <v>34.008645533141198</v>
      </c>
      <c r="O16">
        <v>39.216138328530299</v>
      </c>
      <c r="P16" s="4">
        <f t="shared" si="2"/>
        <v>36.816522574447625</v>
      </c>
      <c r="Q16">
        <f t="shared" si="3"/>
        <v>2.6276421488649384</v>
      </c>
    </row>
    <row r="17" spans="3:17" x14ac:dyDescent="0.3">
      <c r="C17" s="4">
        <v>72</v>
      </c>
      <c r="D17">
        <v>38.703170028818398</v>
      </c>
      <c r="E17">
        <v>41.515850144092198</v>
      </c>
      <c r="F17">
        <v>42.844380403458203</v>
      </c>
      <c r="G17" s="4">
        <f t="shared" si="0"/>
        <v>41.021133525456271</v>
      </c>
      <c r="H17">
        <f t="shared" si="1"/>
        <v>2.1144654741380893</v>
      </c>
      <c r="L17" s="4">
        <v>72</v>
      </c>
      <c r="M17">
        <v>43.703170028818398</v>
      </c>
      <c r="N17">
        <v>38.515850144092198</v>
      </c>
      <c r="O17">
        <v>41.844380403458203</v>
      </c>
      <c r="P17" s="4">
        <f t="shared" si="2"/>
        <v>41.3544668587896</v>
      </c>
      <c r="Q17">
        <f t="shared" si="3"/>
        <v>2.6281330555274929</v>
      </c>
    </row>
    <row r="18" spans="3:17" x14ac:dyDescent="0.3">
      <c r="C18" s="4"/>
      <c r="G18" s="4"/>
      <c r="L18" s="4"/>
      <c r="P18" s="4"/>
    </row>
    <row r="19" spans="3:17" x14ac:dyDescent="0.3">
      <c r="C19" s="4"/>
      <c r="G19" s="4"/>
      <c r="L19" s="4"/>
      <c r="P19" s="4"/>
    </row>
    <row r="20" spans="3:17" x14ac:dyDescent="0.3">
      <c r="C20" s="4"/>
      <c r="G20" s="4"/>
      <c r="L20" s="4"/>
      <c r="P20" s="4"/>
    </row>
    <row r="21" spans="3:17" x14ac:dyDescent="0.3">
      <c r="C21" s="9"/>
      <c r="D21" s="9" t="s">
        <v>34</v>
      </c>
      <c r="E21" s="8"/>
      <c r="F21" s="8"/>
      <c r="G21" s="9" t="s">
        <v>2</v>
      </c>
      <c r="H21" s="8"/>
      <c r="L21" s="9"/>
      <c r="M21" s="9" t="s">
        <v>10</v>
      </c>
      <c r="N21" s="8"/>
      <c r="O21" s="8"/>
      <c r="P21" s="9" t="s">
        <v>2</v>
      </c>
      <c r="Q21" s="8"/>
    </row>
    <row r="22" spans="3:17" x14ac:dyDescent="0.3">
      <c r="C22" s="4">
        <v>12</v>
      </c>
      <c r="D22" s="8">
        <v>8.0979827089337189</v>
      </c>
      <c r="E22" s="8">
        <v>9.0299999999999994</v>
      </c>
      <c r="F22" s="8">
        <v>12.2845</v>
      </c>
      <c r="G22" s="9">
        <f>AVERAGE(D22:F22)</f>
        <v>9.8041609029779053</v>
      </c>
      <c r="H22" s="8">
        <f>STDEV(D22:F22)</f>
        <v>2.1980049101114285</v>
      </c>
      <c r="L22" s="4">
        <v>12</v>
      </c>
      <c r="M22" s="8">
        <v>10.097982708933699</v>
      </c>
      <c r="N22" s="8">
        <v>7.34005763688761</v>
      </c>
      <c r="O22" s="8">
        <v>10.518731988472622</v>
      </c>
      <c r="P22" s="9">
        <f>AVERAGE(M22:O22)</f>
        <v>9.3189241114313095</v>
      </c>
      <c r="Q22" s="8">
        <f>STDEV(M22:O22)</f>
        <v>1.7266128350365375</v>
      </c>
    </row>
    <row r="23" spans="3:17" x14ac:dyDescent="0.3">
      <c r="C23" s="4">
        <v>24</v>
      </c>
      <c r="D23" s="8">
        <v>10.364699999999999</v>
      </c>
      <c r="E23" s="8">
        <v>8.2420749279538903</v>
      </c>
      <c r="F23" s="8">
        <v>11</v>
      </c>
      <c r="G23" s="9">
        <f t="shared" ref="G23:G36" si="4">AVERAGE(D23:F23)</f>
        <v>9.8689249759846298</v>
      </c>
      <c r="H23" s="8">
        <f t="shared" ref="H23:H54" si="5">STDEV(D23:F23)</f>
        <v>1.4442584019430895</v>
      </c>
      <c r="L23" s="4">
        <v>26</v>
      </c>
      <c r="M23" s="8">
        <v>10.282420749279501</v>
      </c>
      <c r="N23" s="8">
        <v>8.2420749279538903</v>
      </c>
      <c r="O23" s="8">
        <v>9.0489913544668568</v>
      </c>
      <c r="P23" s="9">
        <f t="shared" ref="P23:P36" si="6">AVERAGE(M23:O23)</f>
        <v>9.191162343900082</v>
      </c>
      <c r="Q23" s="8">
        <f t="shared" ref="Q23:Q54" si="7">STDEV(M23:O23)</f>
        <v>1.0275758903008267</v>
      </c>
    </row>
    <row r="24" spans="3:17" x14ac:dyDescent="0.3">
      <c r="C24" s="4">
        <v>36</v>
      </c>
      <c r="D24" s="8">
        <v>10.172910662824206</v>
      </c>
      <c r="E24" s="8">
        <v>14.138328530259299</v>
      </c>
      <c r="F24" s="8">
        <v>15.547550432276701</v>
      </c>
      <c r="G24" s="9">
        <f t="shared" si="4"/>
        <v>13.2862632084534</v>
      </c>
      <c r="H24" s="8">
        <f t="shared" si="5"/>
        <v>2.7867902051129132</v>
      </c>
      <c r="L24" s="4">
        <v>36</v>
      </c>
      <c r="M24" s="8">
        <v>14.172910662824201</v>
      </c>
      <c r="N24" s="8">
        <v>12.138328530259299</v>
      </c>
      <c r="O24" s="8">
        <v>11.547550432276701</v>
      </c>
      <c r="P24" s="9">
        <f t="shared" si="6"/>
        <v>12.619596541786734</v>
      </c>
      <c r="Q24" s="8">
        <f t="shared" si="7"/>
        <v>1.3772593289663293</v>
      </c>
    </row>
    <row r="25" spans="3:17" x14ac:dyDescent="0.3">
      <c r="C25" s="4">
        <v>48</v>
      </c>
      <c r="D25" s="8">
        <v>16.0835734870317</v>
      </c>
      <c r="E25" s="8">
        <v>17.435158501440899</v>
      </c>
      <c r="F25" s="8">
        <v>21.276657060518701</v>
      </c>
      <c r="G25" s="9">
        <f t="shared" si="4"/>
        <v>18.265129682997099</v>
      </c>
      <c r="H25" s="8">
        <f t="shared" si="5"/>
        <v>2.6941915989709311</v>
      </c>
      <c r="L25" s="4">
        <v>48</v>
      </c>
      <c r="M25" s="8">
        <v>18.0835734870317</v>
      </c>
      <c r="N25" s="8">
        <v>22.435158501440899</v>
      </c>
      <c r="O25" s="8">
        <v>16.276657060518701</v>
      </c>
      <c r="P25" s="9">
        <f t="shared" si="6"/>
        <v>18.931796349663767</v>
      </c>
      <c r="Q25" s="8">
        <f t="shared" si="7"/>
        <v>3.1656589389855379</v>
      </c>
    </row>
    <row r="26" spans="3:17" x14ac:dyDescent="0.3">
      <c r="C26" s="4">
        <v>60</v>
      </c>
      <c r="D26" s="8">
        <v>23.631123919308401</v>
      </c>
      <c r="E26" s="8">
        <v>28.530259365994201</v>
      </c>
      <c r="F26" s="8">
        <v>26.616714697406302</v>
      </c>
      <c r="G26" s="9">
        <f t="shared" si="4"/>
        <v>26.259365994236305</v>
      </c>
      <c r="H26" s="8">
        <f t="shared" si="5"/>
        <v>2.4690394089577183</v>
      </c>
      <c r="L26" s="4">
        <v>60</v>
      </c>
      <c r="M26" s="8">
        <v>24.4631123919308</v>
      </c>
      <c r="N26" s="8">
        <v>30.530259365993999</v>
      </c>
      <c r="O26" s="8">
        <v>27.616714697406302</v>
      </c>
      <c r="P26" s="9">
        <f t="shared" si="6"/>
        <v>27.536695485110368</v>
      </c>
      <c r="Q26" s="8">
        <f t="shared" si="7"/>
        <v>3.0343649099891401</v>
      </c>
    </row>
    <row r="27" spans="3:17" x14ac:dyDescent="0.3">
      <c r="C27" s="4">
        <v>72</v>
      </c>
      <c r="D27" s="8">
        <v>33.0835734870317</v>
      </c>
      <c r="E27" s="8">
        <v>34.002881844380397</v>
      </c>
      <c r="F27" s="8">
        <v>29.233429394812699</v>
      </c>
      <c r="G27" s="9">
        <f t="shared" si="4"/>
        <v>32.106628242074933</v>
      </c>
      <c r="H27" s="8">
        <f t="shared" si="5"/>
        <v>2.5303627557930422</v>
      </c>
      <c r="L27" s="4">
        <v>72</v>
      </c>
      <c r="M27" s="8">
        <v>29.6808357348703</v>
      </c>
      <c r="N27" s="8">
        <v>33.002881844380397</v>
      </c>
      <c r="O27" s="8">
        <v>30.233429394812699</v>
      </c>
      <c r="P27" s="9">
        <f t="shared" si="6"/>
        <v>30.9723823246878</v>
      </c>
      <c r="Q27" s="8">
        <f t="shared" si="7"/>
        <v>1.7800382475823486</v>
      </c>
    </row>
    <row r="28" spans="3:17" x14ac:dyDescent="0.3">
      <c r="C28" s="4"/>
      <c r="D28" s="8"/>
      <c r="E28" s="8"/>
      <c r="F28" s="8"/>
      <c r="G28" s="9"/>
      <c r="H28" s="8"/>
      <c r="L28" s="4"/>
      <c r="M28" s="8"/>
      <c r="N28" s="8"/>
      <c r="O28" s="8"/>
      <c r="P28" s="9"/>
      <c r="Q28" s="8"/>
    </row>
    <row r="29" spans="3:17" x14ac:dyDescent="0.3">
      <c r="C29" s="9"/>
      <c r="D29" s="8"/>
      <c r="E29" s="8"/>
      <c r="F29" s="8"/>
      <c r="G29" s="9"/>
      <c r="H29" s="8"/>
      <c r="L29" s="9"/>
      <c r="M29" s="8"/>
      <c r="N29" s="8"/>
      <c r="O29" s="8"/>
      <c r="P29" s="9"/>
      <c r="Q29" s="8"/>
    </row>
    <row r="30" spans="3:17" x14ac:dyDescent="0.3">
      <c r="C30" s="9"/>
      <c r="D30" s="9" t="s">
        <v>7</v>
      </c>
      <c r="E30" s="8"/>
      <c r="F30" s="8"/>
      <c r="G30" s="9"/>
      <c r="H30" s="8"/>
      <c r="L30" s="9"/>
      <c r="M30" s="9" t="s">
        <v>7</v>
      </c>
      <c r="N30" s="8"/>
      <c r="O30" s="8"/>
      <c r="P30" s="9"/>
      <c r="Q30" s="8"/>
    </row>
    <row r="31" spans="3:17" x14ac:dyDescent="0.3">
      <c r="C31" s="4">
        <v>12</v>
      </c>
      <c r="D31" s="8">
        <v>9.3487031700288004</v>
      </c>
      <c r="E31" s="8">
        <v>10.7809798270893</v>
      </c>
      <c r="F31" s="8">
        <v>8.8904899135446698</v>
      </c>
      <c r="G31" s="9">
        <f t="shared" si="4"/>
        <v>9.6733909702209235</v>
      </c>
      <c r="H31" s="8">
        <f t="shared" si="5"/>
        <v>0.98618185645381673</v>
      </c>
      <c r="L31" s="4">
        <v>12</v>
      </c>
      <c r="M31" s="8">
        <v>10.3487031700288</v>
      </c>
      <c r="N31" s="8">
        <v>7.7809798270893369</v>
      </c>
      <c r="O31" s="8">
        <v>8.8904899135446698</v>
      </c>
      <c r="P31" s="9">
        <f t="shared" si="6"/>
        <v>9.0067243035542699</v>
      </c>
      <c r="Q31" s="8">
        <f t="shared" si="7"/>
        <v>1.2878018545314758</v>
      </c>
    </row>
    <row r="32" spans="3:17" x14ac:dyDescent="0.3">
      <c r="C32" s="4">
        <v>24</v>
      </c>
      <c r="D32" s="8">
        <v>11.210374639769451</v>
      </c>
      <c r="E32" s="8">
        <v>5.8501440922190184</v>
      </c>
      <c r="F32" s="8">
        <v>9.7118155619596589</v>
      </c>
      <c r="G32" s="9">
        <f t="shared" si="4"/>
        <v>8.9241114313160423</v>
      </c>
      <c r="H32" s="8">
        <f t="shared" si="5"/>
        <v>2.7655697837512565</v>
      </c>
      <c r="L32" s="4">
        <v>26</v>
      </c>
      <c r="M32" s="8">
        <v>11.210374639769451</v>
      </c>
      <c r="N32" s="8">
        <v>5.8501440922190184</v>
      </c>
      <c r="O32" s="8">
        <v>9.7118155619596589</v>
      </c>
      <c r="P32" s="9">
        <f t="shared" si="6"/>
        <v>8.9241114313160423</v>
      </c>
      <c r="Q32" s="8">
        <f t="shared" si="7"/>
        <v>2.7655697837512565</v>
      </c>
    </row>
    <row r="33" spans="3:17" x14ac:dyDescent="0.3">
      <c r="C33" s="4">
        <v>36</v>
      </c>
      <c r="D33" s="8">
        <v>10.806916426512968</v>
      </c>
      <c r="E33" s="8">
        <v>9.8501440922190202</v>
      </c>
      <c r="F33" s="8">
        <v>12.65129682997118</v>
      </c>
      <c r="G33" s="9">
        <f t="shared" si="4"/>
        <v>11.102785782901057</v>
      </c>
      <c r="H33" s="8">
        <f t="shared" si="5"/>
        <v>1.423821678473546</v>
      </c>
      <c r="L33" s="4">
        <v>36</v>
      </c>
      <c r="M33" s="8">
        <v>10.806916426512968</v>
      </c>
      <c r="N33" s="8">
        <v>5.8501440922190184</v>
      </c>
      <c r="O33" s="8">
        <v>12.65129682997118</v>
      </c>
      <c r="P33" s="9">
        <f t="shared" si="6"/>
        <v>9.7694524495677229</v>
      </c>
      <c r="Q33" s="8">
        <f t="shared" si="7"/>
        <v>3.5172671590529916</v>
      </c>
    </row>
    <row r="34" spans="3:17" x14ac:dyDescent="0.3">
      <c r="C34" s="4">
        <v>48</v>
      </c>
      <c r="D34" s="8">
        <v>15.9164265129683</v>
      </c>
      <c r="E34" s="8">
        <v>19.723342939481199</v>
      </c>
      <c r="F34" s="8">
        <v>17.118155619596543</v>
      </c>
      <c r="G34" s="9">
        <f t="shared" si="4"/>
        <v>17.585975024015347</v>
      </c>
      <c r="H34" s="8">
        <f t="shared" si="5"/>
        <v>1.9460972267532033</v>
      </c>
      <c r="L34" s="4">
        <v>48</v>
      </c>
      <c r="M34" s="8">
        <v>16.9164265129683</v>
      </c>
      <c r="N34" s="8">
        <v>15.723342939481199</v>
      </c>
      <c r="O34" s="8">
        <v>14.1181556195965</v>
      </c>
      <c r="P34" s="9">
        <f t="shared" si="6"/>
        <v>15.585975024015333</v>
      </c>
      <c r="Q34" s="8">
        <f t="shared" si="7"/>
        <v>1.4041839111464463</v>
      </c>
    </row>
    <row r="35" spans="3:17" x14ac:dyDescent="0.3">
      <c r="C35" s="4">
        <v>60</v>
      </c>
      <c r="D35" s="8">
        <v>21.873198847262199</v>
      </c>
      <c r="E35" s="8">
        <v>19.887608069164301</v>
      </c>
      <c r="F35" s="8">
        <v>24.974063400576402</v>
      </c>
      <c r="G35" s="9">
        <f t="shared" si="4"/>
        <v>22.244956772334302</v>
      </c>
      <c r="H35" s="8">
        <f t="shared" si="5"/>
        <v>2.5635249025030129</v>
      </c>
      <c r="L35" s="4">
        <v>60</v>
      </c>
      <c r="M35" s="8">
        <v>19.873198847262199</v>
      </c>
      <c r="N35" s="8">
        <v>16.887608069164266</v>
      </c>
      <c r="O35" s="8">
        <v>22.974063400576402</v>
      </c>
      <c r="P35" s="9">
        <f t="shared" si="6"/>
        <v>19.911623439000952</v>
      </c>
      <c r="Q35" s="8">
        <f t="shared" si="7"/>
        <v>3.0434095948880682</v>
      </c>
    </row>
    <row r="36" spans="3:17" x14ac:dyDescent="0.3">
      <c r="C36" s="4">
        <v>72</v>
      </c>
      <c r="D36" s="8">
        <v>27.665706051873201</v>
      </c>
      <c r="E36" s="8">
        <v>29.048991354466899</v>
      </c>
      <c r="F36" s="8">
        <v>31.84438040345821</v>
      </c>
      <c r="G36" s="9">
        <f t="shared" si="4"/>
        <v>29.519692603266105</v>
      </c>
      <c r="H36" s="8">
        <f t="shared" si="5"/>
        <v>2.1287319190927838</v>
      </c>
      <c r="L36" s="4">
        <v>72</v>
      </c>
      <c r="M36" s="8">
        <v>19.665706051873201</v>
      </c>
      <c r="N36" s="8">
        <v>24.048991354466899</v>
      </c>
      <c r="O36" s="8">
        <v>22.844380403458199</v>
      </c>
      <c r="P36" s="9">
        <f t="shared" si="6"/>
        <v>22.186359269932765</v>
      </c>
      <c r="Q36" s="8">
        <f t="shared" si="7"/>
        <v>2.2645179111917075</v>
      </c>
    </row>
    <row r="37" spans="3:17" x14ac:dyDescent="0.3">
      <c r="C37" s="4"/>
      <c r="D37" s="8"/>
      <c r="E37" s="8"/>
      <c r="F37" s="8"/>
      <c r="G37" s="9"/>
      <c r="H37" s="8"/>
      <c r="L37" s="4"/>
      <c r="M37" s="8"/>
      <c r="N37" s="8"/>
      <c r="O37" s="8"/>
      <c r="P37" s="9"/>
      <c r="Q37" s="8"/>
    </row>
    <row r="38" spans="3:17" x14ac:dyDescent="0.3">
      <c r="C38" s="4"/>
      <c r="D38" s="8"/>
      <c r="E38" s="8"/>
      <c r="F38" s="8"/>
      <c r="G38" s="9"/>
      <c r="H38" s="8"/>
      <c r="L38" s="4"/>
      <c r="M38" s="8"/>
      <c r="N38" s="8"/>
      <c r="O38" s="8"/>
      <c r="P38" s="9"/>
      <c r="Q38" s="8"/>
    </row>
    <row r="39" spans="3:17" x14ac:dyDescent="0.3">
      <c r="C39" s="4"/>
      <c r="D39" s="9" t="s">
        <v>3</v>
      </c>
      <c r="E39" s="8"/>
      <c r="F39" s="8"/>
      <c r="G39" s="9"/>
      <c r="H39" s="8"/>
      <c r="L39" s="4"/>
      <c r="M39" s="9" t="s">
        <v>3</v>
      </c>
      <c r="N39" s="8"/>
      <c r="O39" s="8"/>
      <c r="P39" s="9"/>
      <c r="Q39" s="8"/>
    </row>
    <row r="40" spans="3:17" x14ac:dyDescent="0.3">
      <c r="C40">
        <v>12</v>
      </c>
      <c r="D40" s="8">
        <v>8.789625360230545</v>
      </c>
      <c r="E40" s="8">
        <v>9.2536023054755105</v>
      </c>
      <c r="F40" s="8">
        <v>8.443804034582131</v>
      </c>
      <c r="G40" s="9">
        <f>AVERAGE(D40:F40)</f>
        <v>8.8290105667627277</v>
      </c>
      <c r="H40" s="8">
        <f t="shared" si="5"/>
        <v>0.40633324470890131</v>
      </c>
      <c r="L40" s="4">
        <v>12</v>
      </c>
      <c r="M40" s="8">
        <v>8.789625360230545</v>
      </c>
      <c r="N40" s="8">
        <v>9.2536023054755105</v>
      </c>
      <c r="O40" s="8">
        <v>8.443804034582131</v>
      </c>
      <c r="P40" s="9">
        <f>AVERAGE(M40:O40)</f>
        <v>8.8290105667627277</v>
      </c>
      <c r="Q40" s="8">
        <f t="shared" si="7"/>
        <v>0.40633324470890131</v>
      </c>
    </row>
    <row r="41" spans="3:17" x14ac:dyDescent="0.3">
      <c r="C41">
        <v>24</v>
      </c>
      <c r="D41" s="8">
        <v>10.951008645533141</v>
      </c>
      <c r="E41" s="8">
        <v>8.5302593659942332</v>
      </c>
      <c r="F41" s="8">
        <v>10.864553314121038</v>
      </c>
      <c r="G41" s="9">
        <f t="shared" ref="G41:G45" si="8">AVERAGE(D41:F41)</f>
        <v>10.115273775216139</v>
      </c>
      <c r="H41" s="8">
        <f t="shared" si="5"/>
        <v>1.3733432342874574</v>
      </c>
      <c r="L41" s="4">
        <v>26</v>
      </c>
      <c r="M41" s="8">
        <v>10.951008645533141</v>
      </c>
      <c r="N41" s="8">
        <v>8.5302593659942332</v>
      </c>
      <c r="O41" s="8">
        <v>10.864553314121038</v>
      </c>
      <c r="P41" s="9">
        <f t="shared" ref="P41:P45" si="9">AVERAGE(M41:O41)</f>
        <v>10.115273775216139</v>
      </c>
      <c r="Q41" s="8">
        <f t="shared" si="7"/>
        <v>1.3733432342874574</v>
      </c>
    </row>
    <row r="42" spans="3:17" x14ac:dyDescent="0.3">
      <c r="C42">
        <v>36</v>
      </c>
      <c r="D42" s="8">
        <v>13.746397694524497</v>
      </c>
      <c r="E42" s="8">
        <v>10.6570605187319</v>
      </c>
      <c r="F42" s="8">
        <v>9.7982708933717557</v>
      </c>
      <c r="G42" s="9">
        <f t="shared" si="8"/>
        <v>11.400576368876051</v>
      </c>
      <c r="H42" s="8">
        <f t="shared" si="5"/>
        <v>2.0764243723422329</v>
      </c>
      <c r="L42" s="4">
        <v>36</v>
      </c>
      <c r="M42" s="8">
        <v>13.746397694524497</v>
      </c>
      <c r="N42" s="8">
        <v>6.6570605187319876</v>
      </c>
      <c r="O42" s="8">
        <v>9.7982708933717557</v>
      </c>
      <c r="P42" s="9">
        <f t="shared" si="9"/>
        <v>10.067243035542747</v>
      </c>
      <c r="Q42" s="8">
        <f t="shared" si="7"/>
        <v>3.5523140215873941</v>
      </c>
    </row>
    <row r="43" spans="3:17" x14ac:dyDescent="0.3">
      <c r="C43">
        <v>48</v>
      </c>
      <c r="D43" s="8">
        <v>15.561959654178674</v>
      </c>
      <c r="E43" s="8">
        <v>10.935</v>
      </c>
      <c r="F43" s="8">
        <v>14.639769452449567</v>
      </c>
      <c r="G43" s="9">
        <f t="shared" si="8"/>
        <v>13.712243035542746</v>
      </c>
      <c r="H43" s="8">
        <f t="shared" si="5"/>
        <v>2.448962607083744</v>
      </c>
      <c r="L43" s="4">
        <v>48</v>
      </c>
      <c r="M43" s="8">
        <v>13.5619596541787</v>
      </c>
      <c r="N43" s="8">
        <v>8.3573487031700289</v>
      </c>
      <c r="O43" s="8">
        <v>14.639769452449567</v>
      </c>
      <c r="P43" s="9">
        <f t="shared" si="9"/>
        <v>12.186359269932765</v>
      </c>
      <c r="Q43" s="8">
        <f t="shared" si="7"/>
        <v>3.3595252537520386</v>
      </c>
    </row>
    <row r="44" spans="3:17" x14ac:dyDescent="0.3">
      <c r="C44">
        <v>60</v>
      </c>
      <c r="D44" s="8">
        <v>19.452449567723299</v>
      </c>
      <c r="E44" s="8">
        <v>20.9164265129683</v>
      </c>
      <c r="F44" s="8">
        <v>18.887608069164301</v>
      </c>
      <c r="G44" s="9">
        <f t="shared" si="8"/>
        <v>19.752161383285301</v>
      </c>
      <c r="H44" s="8">
        <f t="shared" si="5"/>
        <v>1.0470895132558742</v>
      </c>
      <c r="L44" s="4">
        <v>60</v>
      </c>
      <c r="M44" s="8">
        <v>15.452449567723299</v>
      </c>
      <c r="N44" s="8">
        <v>17.9164265129683</v>
      </c>
      <c r="O44" s="8">
        <v>14.887608069164299</v>
      </c>
      <c r="P44" s="9">
        <f t="shared" si="9"/>
        <v>16.085494716618634</v>
      </c>
      <c r="Q44" s="8">
        <f t="shared" si="7"/>
        <v>1.6105883744106559</v>
      </c>
    </row>
    <row r="45" spans="3:17" x14ac:dyDescent="0.3">
      <c r="C45">
        <v>72</v>
      </c>
      <c r="D45" s="8">
        <v>23.400576368876099</v>
      </c>
      <c r="E45" s="8">
        <v>21.3919308357349</v>
      </c>
      <c r="F45" s="8">
        <v>25.792507204610938</v>
      </c>
      <c r="G45" s="9">
        <f t="shared" si="8"/>
        <v>23.528338136407314</v>
      </c>
      <c r="H45" s="8">
        <f t="shared" si="5"/>
        <v>2.2030684048639024</v>
      </c>
      <c r="L45" s="4">
        <v>72</v>
      </c>
      <c r="M45" s="8">
        <v>14.4005763688761</v>
      </c>
      <c r="N45" s="8">
        <v>18.391930835734001</v>
      </c>
      <c r="O45" s="8">
        <v>20.792507204610899</v>
      </c>
      <c r="P45" s="9">
        <f t="shared" si="9"/>
        <v>17.861671469740333</v>
      </c>
      <c r="Q45" s="8">
        <f t="shared" si="7"/>
        <v>3.2287886580918204</v>
      </c>
    </row>
    <row r="46" spans="3:17" x14ac:dyDescent="0.3">
      <c r="D46" s="8"/>
      <c r="E46" s="8"/>
      <c r="F46" s="8"/>
      <c r="G46" s="9"/>
      <c r="H46" s="8"/>
      <c r="L46" s="4"/>
      <c r="M46" s="8"/>
      <c r="N46" s="8"/>
      <c r="O46" s="8"/>
      <c r="P46" s="9"/>
      <c r="Q46" s="8"/>
    </row>
    <row r="47" spans="3:17" x14ac:dyDescent="0.3">
      <c r="D47" s="8"/>
      <c r="E47" s="8"/>
      <c r="F47" s="8"/>
      <c r="G47" s="9"/>
      <c r="H47" s="8"/>
      <c r="L47" s="4"/>
      <c r="M47" s="8"/>
      <c r="N47" s="8"/>
      <c r="O47" s="8"/>
      <c r="P47" s="9"/>
      <c r="Q47" s="8"/>
    </row>
    <row r="48" spans="3:17" x14ac:dyDescent="0.3">
      <c r="D48" s="9" t="s">
        <v>17</v>
      </c>
      <c r="E48" s="8"/>
      <c r="F48" s="8"/>
      <c r="G48" s="9"/>
      <c r="H48" s="8"/>
      <c r="L48" s="4"/>
      <c r="M48" s="9" t="s">
        <v>17</v>
      </c>
      <c r="N48" s="8"/>
      <c r="O48" s="8"/>
      <c r="P48" s="9"/>
      <c r="Q48" s="8"/>
    </row>
    <row r="49" spans="3:17" x14ac:dyDescent="0.3">
      <c r="C49">
        <v>12</v>
      </c>
      <c r="D49" s="8">
        <v>8.2997118155619578</v>
      </c>
      <c r="E49" s="8">
        <v>7.4783861671469696</v>
      </c>
      <c r="F49" s="8">
        <v>8.6801152737752201</v>
      </c>
      <c r="G49" s="9">
        <f>AVERAGE(D49:F49)</f>
        <v>8.152737752161384</v>
      </c>
      <c r="H49" s="8">
        <f t="shared" si="5"/>
        <v>0.6141980486078904</v>
      </c>
      <c r="L49" s="4">
        <v>12</v>
      </c>
      <c r="M49" s="8">
        <v>8.2997118155619578</v>
      </c>
      <c r="N49" s="8">
        <v>6.4783861671469696</v>
      </c>
      <c r="O49" s="8">
        <v>7.6801152737752201</v>
      </c>
      <c r="P49" s="9">
        <f>AVERAGE(M49:O49)</f>
        <v>7.486071085494717</v>
      </c>
      <c r="Q49" s="8">
        <f t="shared" si="7"/>
        <v>0.92603814157281727</v>
      </c>
    </row>
    <row r="50" spans="3:17" x14ac:dyDescent="0.3">
      <c r="C50">
        <v>24</v>
      </c>
      <c r="D50" s="8">
        <v>11.354466858789626</v>
      </c>
      <c r="E50" s="8">
        <v>9.7089337175792494</v>
      </c>
      <c r="F50" s="8">
        <v>6.3804034582132596</v>
      </c>
      <c r="G50" s="9">
        <f t="shared" ref="G50:G54" si="10">AVERAGE(D50:F50)</f>
        <v>9.147934678194046</v>
      </c>
      <c r="H50" s="8">
        <f t="shared" si="5"/>
        <v>2.5340415584361833</v>
      </c>
      <c r="L50" s="4">
        <v>26</v>
      </c>
      <c r="M50" s="8">
        <v>7.3544668587895998</v>
      </c>
      <c r="N50" s="8">
        <v>5.7507299999999999</v>
      </c>
      <c r="O50" s="8">
        <v>8.3804034582132001</v>
      </c>
      <c r="P50" s="9">
        <f t="shared" ref="P50:P54" si="11">AVERAGE(M50:O50)</f>
        <v>7.1618667723342666</v>
      </c>
      <c r="Q50" s="8">
        <f t="shared" si="7"/>
        <v>1.3253741808201582</v>
      </c>
    </row>
    <row r="51" spans="3:17" x14ac:dyDescent="0.3">
      <c r="C51">
        <v>36</v>
      </c>
      <c r="D51" s="8">
        <v>11.988472622478385</v>
      </c>
      <c r="E51" s="8">
        <v>8.1700288184438108</v>
      </c>
      <c r="F51" s="8">
        <v>10.3112391930835</v>
      </c>
      <c r="G51" s="9">
        <f t="shared" si="10"/>
        <v>10.156580211335232</v>
      </c>
      <c r="H51" s="8">
        <f t="shared" si="5"/>
        <v>1.9139142670504028</v>
      </c>
      <c r="L51" s="4">
        <v>36</v>
      </c>
      <c r="M51" s="8">
        <v>11.988472622478385</v>
      </c>
      <c r="N51" s="8">
        <v>7.1700288184438099</v>
      </c>
      <c r="O51" s="8">
        <v>6.3112391930835727</v>
      </c>
      <c r="P51" s="9">
        <f t="shared" si="11"/>
        <v>8.4899135446685889</v>
      </c>
      <c r="Q51" s="8">
        <f t="shared" si="7"/>
        <v>3.0601170926699197</v>
      </c>
    </row>
    <row r="52" spans="3:17" x14ac:dyDescent="0.3">
      <c r="C52">
        <v>48</v>
      </c>
      <c r="D52" s="8">
        <v>14.097982708933699</v>
      </c>
      <c r="E52" s="8">
        <v>12.265129682997101</v>
      </c>
      <c r="F52" s="8">
        <v>16.743515850144</v>
      </c>
      <c r="G52" s="9">
        <f t="shared" si="10"/>
        <v>14.368876080691599</v>
      </c>
      <c r="H52" s="8">
        <f t="shared" si="5"/>
        <v>2.2514491066133235</v>
      </c>
      <c r="L52" s="4">
        <v>48</v>
      </c>
      <c r="M52" s="8">
        <v>11.097982708933699</v>
      </c>
      <c r="N52" s="8">
        <v>9.2651296829971201</v>
      </c>
      <c r="O52" s="8">
        <v>7.7435158501440897</v>
      </c>
      <c r="P52" s="9">
        <f t="shared" si="11"/>
        <v>9.3688760806916367</v>
      </c>
      <c r="Q52" s="8">
        <f t="shared" si="7"/>
        <v>1.6796381940630591</v>
      </c>
    </row>
    <row r="53" spans="3:17" x14ac:dyDescent="0.3">
      <c r="C53">
        <v>60</v>
      </c>
      <c r="D53" s="8">
        <v>14.7694524495677</v>
      </c>
      <c r="E53" s="8">
        <v>13.841498559077801</v>
      </c>
      <c r="F53" s="8">
        <v>8.5878962536023096</v>
      </c>
      <c r="G53" s="9">
        <f t="shared" si="10"/>
        <v>12.399615754082603</v>
      </c>
      <c r="H53" s="8">
        <f t="shared" si="5"/>
        <v>3.3334934780909893</v>
      </c>
      <c r="L53" s="4">
        <v>60</v>
      </c>
      <c r="M53" s="8">
        <v>11.7694524495677</v>
      </c>
      <c r="N53" s="8">
        <v>13.841498559077801</v>
      </c>
      <c r="O53" s="8">
        <v>10.587896253602301</v>
      </c>
      <c r="P53" s="9">
        <f t="shared" si="11"/>
        <v>12.066282420749268</v>
      </c>
      <c r="Q53" s="8">
        <f t="shared" si="7"/>
        <v>1.6469860395257065</v>
      </c>
    </row>
    <row r="54" spans="3:17" x14ac:dyDescent="0.3">
      <c r="C54">
        <v>72</v>
      </c>
      <c r="D54" s="8">
        <v>18.478386167147001</v>
      </c>
      <c r="E54" s="8">
        <v>15.6195965417867</v>
      </c>
      <c r="F54" s="8">
        <v>12.3832853025937</v>
      </c>
      <c r="G54" s="9">
        <f t="shared" si="10"/>
        <v>15.493756003842465</v>
      </c>
      <c r="H54" s="8">
        <f t="shared" si="5"/>
        <v>3.0494984043301621</v>
      </c>
      <c r="L54" s="4">
        <v>72</v>
      </c>
      <c r="M54" s="8">
        <v>9.4783861671470007</v>
      </c>
      <c r="N54" s="8">
        <v>12.6195965417867</v>
      </c>
      <c r="O54" s="8">
        <v>11.383285302593663</v>
      </c>
      <c r="P54" s="9">
        <f t="shared" si="11"/>
        <v>11.160422670509121</v>
      </c>
      <c r="Q54" s="8">
        <f t="shared" si="7"/>
        <v>1.5824194984329607</v>
      </c>
    </row>
    <row r="55" spans="3:17" x14ac:dyDescent="0.3">
      <c r="D55" s="8"/>
      <c r="E55" s="8"/>
      <c r="F55" s="8"/>
      <c r="G55" s="9"/>
      <c r="H55" s="8"/>
      <c r="L55" s="4"/>
      <c r="M55" s="8"/>
      <c r="N55" s="8"/>
      <c r="O55" s="8"/>
      <c r="P55" s="9"/>
      <c r="Q55" s="8"/>
    </row>
    <row r="56" spans="3:17" x14ac:dyDescent="0.3">
      <c r="L56" s="4"/>
      <c r="P56" s="4"/>
    </row>
    <row r="57" spans="3:17" x14ac:dyDescent="0.3">
      <c r="L57" s="4"/>
      <c r="P57" s="4"/>
    </row>
    <row r="58" spans="3:17" x14ac:dyDescent="0.3">
      <c r="L58" s="4"/>
      <c r="P58" s="4"/>
    </row>
    <row r="59" spans="3:17" x14ac:dyDescent="0.3">
      <c r="L59" s="4"/>
      <c r="P59" s="4"/>
    </row>
    <row r="60" spans="3:17" x14ac:dyDescent="0.3">
      <c r="L60" s="4"/>
      <c r="P60" s="4"/>
    </row>
    <row r="61" spans="3:17" x14ac:dyDescent="0.3">
      <c r="L61" s="4"/>
      <c r="P61" s="4"/>
    </row>
    <row r="62" spans="3:17" x14ac:dyDescent="0.3">
      <c r="L62" s="4"/>
      <c r="P62" s="4"/>
    </row>
    <row r="63" spans="3:17" x14ac:dyDescent="0.3">
      <c r="L63" s="4"/>
      <c r="P63" s="4"/>
    </row>
    <row r="64" spans="3:17" x14ac:dyDescent="0.3">
      <c r="L64" s="4"/>
      <c r="P64" s="4"/>
    </row>
    <row r="65" spans="12:12" x14ac:dyDescent="0.3">
      <c r="L65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Jurkat</vt:lpstr>
      <vt:lpstr>Caco-2</vt:lpstr>
      <vt:lpstr>COLO 829</vt:lpstr>
      <vt:lpstr>MDA-MD-231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Matic Legiša</dc:creator>
  <cp:lastModifiedBy>Matic Legiša</cp:lastModifiedBy>
  <cp:lastPrinted>2024-08-01T07:35:42Z</cp:lastPrinted>
  <dcterms:created xsi:type="dcterms:W3CDTF">2024-08-01T07:33:19Z</dcterms:created>
  <dcterms:modified xsi:type="dcterms:W3CDTF">2024-10-02T09:09:45Z</dcterms:modified>
</cp:coreProperties>
</file>